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chi.SHIKO\Documents\mydoc\その他\LYSTA\"/>
    </mc:Choice>
  </mc:AlternateContent>
  <bookViews>
    <workbookView xWindow="0" yWindow="0" windowWidth="19200" windowHeight="1161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1" i="1" l="1"/>
  <c r="I151" i="1"/>
  <c r="J151" i="1"/>
  <c r="K151" i="1"/>
  <c r="L151" i="1"/>
  <c r="M151" i="1"/>
  <c r="N151" i="1"/>
  <c r="H144" i="1"/>
  <c r="H145" i="1" s="1"/>
  <c r="I144" i="1"/>
  <c r="I147" i="1" s="1"/>
  <c r="I148" i="1" s="1"/>
  <c r="J144" i="1"/>
  <c r="K144" i="1"/>
  <c r="K145" i="1" s="1"/>
  <c r="L144" i="1"/>
  <c r="L145" i="1" s="1"/>
  <c r="M144" i="1"/>
  <c r="M147" i="1" s="1"/>
  <c r="M148" i="1" s="1"/>
  <c r="N144" i="1"/>
  <c r="J145" i="1"/>
  <c r="N145" i="1"/>
  <c r="H146" i="1"/>
  <c r="I146" i="1"/>
  <c r="J146" i="1"/>
  <c r="J148" i="1" s="1"/>
  <c r="K146" i="1"/>
  <c r="K148" i="1" s="1"/>
  <c r="L146" i="1"/>
  <c r="M146" i="1"/>
  <c r="N146" i="1"/>
  <c r="N148" i="1" s="1"/>
  <c r="H147" i="1"/>
  <c r="H148" i="1" s="1"/>
  <c r="J147" i="1"/>
  <c r="K147" i="1"/>
  <c r="L147" i="1"/>
  <c r="L148" i="1" s="1"/>
  <c r="N147" i="1"/>
  <c r="H128" i="1"/>
  <c r="I128" i="1"/>
  <c r="J128" i="1"/>
  <c r="K128" i="1"/>
  <c r="L128" i="1"/>
  <c r="M128" i="1"/>
  <c r="N128" i="1"/>
  <c r="H123" i="1"/>
  <c r="I123" i="1"/>
  <c r="I124" i="1" s="1"/>
  <c r="J123" i="1"/>
  <c r="J124" i="1" s="1"/>
  <c r="K123" i="1"/>
  <c r="K124" i="1" s="1"/>
  <c r="L123" i="1"/>
  <c r="M123" i="1"/>
  <c r="M124" i="1" s="1"/>
  <c r="N123" i="1"/>
  <c r="N124" i="1" s="1"/>
  <c r="H124" i="1"/>
  <c r="L124" i="1"/>
  <c r="H108" i="1"/>
  <c r="I108" i="1"/>
  <c r="J108" i="1"/>
  <c r="K108" i="1"/>
  <c r="L108" i="1"/>
  <c r="M108" i="1"/>
  <c r="N108" i="1"/>
  <c r="M145" i="1" l="1"/>
  <c r="I145" i="1"/>
  <c r="O150" i="1"/>
  <c r="O149" i="1"/>
  <c r="O143" i="1"/>
  <c r="O142" i="1"/>
  <c r="O141" i="1"/>
  <c r="O140" i="1"/>
  <c r="O139" i="1"/>
  <c r="O138" i="1"/>
  <c r="O137" i="1"/>
  <c r="O136" i="1"/>
  <c r="O135" i="1"/>
  <c r="O134" i="1"/>
  <c r="O133" i="1"/>
  <c r="O132" i="1"/>
  <c r="O131" i="1"/>
  <c r="O130" i="1"/>
  <c r="O129" i="1"/>
  <c r="C128" i="1"/>
  <c r="O127" i="1"/>
  <c r="O126" i="1"/>
  <c r="G128" i="1"/>
  <c r="F128" i="1"/>
  <c r="E128" i="1"/>
  <c r="D128" i="1"/>
  <c r="O122" i="1"/>
  <c r="O121" i="1"/>
  <c r="O120" i="1"/>
  <c r="O119" i="1"/>
  <c r="O118" i="1"/>
  <c r="O117" i="1"/>
  <c r="O116" i="1"/>
  <c r="O115" i="1"/>
  <c r="O114" i="1"/>
  <c r="O113" i="1"/>
  <c r="O112" i="1"/>
  <c r="O111" i="1"/>
  <c r="O110" i="1"/>
  <c r="O109" i="1"/>
  <c r="O107" i="1"/>
  <c r="O106" i="1"/>
  <c r="G108" i="1"/>
  <c r="C108" i="1"/>
  <c r="O128" i="1" l="1"/>
  <c r="F108" i="1"/>
  <c r="F146" i="1" s="1"/>
  <c r="O105" i="1"/>
  <c r="O125" i="1"/>
  <c r="F144" i="1"/>
  <c r="F145" i="1" s="1"/>
  <c r="E144" i="1"/>
  <c r="D144" i="1"/>
  <c r="D145" i="1" s="1"/>
  <c r="D123" i="1"/>
  <c r="G144" i="1"/>
  <c r="G145" i="1" s="1"/>
  <c r="D108" i="1"/>
  <c r="D146" i="1" s="1"/>
  <c r="C123" i="1"/>
  <c r="G123" i="1"/>
  <c r="G124" i="1" s="1"/>
  <c r="E108" i="1"/>
  <c r="E146" i="1" s="1"/>
  <c r="E145" i="1"/>
  <c r="C144" i="1"/>
  <c r="E123" i="1"/>
  <c r="F123" i="1"/>
  <c r="F147" i="1" s="1"/>
  <c r="C145" i="1"/>
  <c r="C124" i="1"/>
  <c r="C146" i="1"/>
  <c r="G146" i="1"/>
  <c r="E147" i="1" l="1"/>
  <c r="D147" i="1"/>
  <c r="D148" i="1" s="1"/>
  <c r="E148" i="1"/>
  <c r="E124" i="1"/>
  <c r="O146" i="1"/>
  <c r="D124" i="1"/>
  <c r="O145" i="1"/>
  <c r="O144" i="1"/>
  <c r="C147" i="1"/>
  <c r="C148" i="1" s="1"/>
  <c r="O123" i="1"/>
  <c r="O108" i="1"/>
  <c r="F124" i="1"/>
  <c r="F148" i="1"/>
  <c r="G147" i="1"/>
  <c r="G148" i="1" s="1"/>
  <c r="O151" i="1" l="1"/>
  <c r="O148" i="1"/>
  <c r="O124" i="1"/>
  <c r="O147" i="1"/>
  <c r="B98" i="1" l="1"/>
  <c r="B100" i="1" s="1"/>
  <c r="N97" i="1"/>
  <c r="N95" i="1"/>
  <c r="N94" i="1"/>
  <c r="N93" i="1"/>
  <c r="N92" i="1"/>
  <c r="N91" i="1"/>
  <c r="N90" i="1"/>
  <c r="N89" i="1"/>
  <c r="N88" i="1"/>
  <c r="N87" i="1"/>
  <c r="N86" i="1"/>
  <c r="N85" i="1"/>
  <c r="N84" i="1"/>
  <c r="N83" i="1"/>
  <c r="N82" i="1"/>
  <c r="M96" i="1"/>
  <c r="L96" i="1"/>
  <c r="K96" i="1"/>
  <c r="J96" i="1"/>
  <c r="I96" i="1"/>
  <c r="H96" i="1"/>
  <c r="G96" i="1"/>
  <c r="F96" i="1"/>
  <c r="E96" i="1"/>
  <c r="D96" i="1"/>
  <c r="C96" i="1"/>
  <c r="B96" i="1"/>
  <c r="N80" i="1"/>
  <c r="N79" i="1"/>
  <c r="N78" i="1"/>
  <c r="C81" i="1"/>
  <c r="C98" i="1" s="1"/>
  <c r="C100" i="1" s="1"/>
  <c r="D81" i="1"/>
  <c r="E81" i="1"/>
  <c r="E98" i="1" s="1"/>
  <c r="E100" i="1" s="1"/>
  <c r="F81" i="1"/>
  <c r="F98" i="1" s="1"/>
  <c r="F100" i="1" s="1"/>
  <c r="G81" i="1"/>
  <c r="H81" i="1"/>
  <c r="I81" i="1"/>
  <c r="I98" i="1" s="1"/>
  <c r="J81" i="1"/>
  <c r="K81" i="1"/>
  <c r="K98" i="1" s="1"/>
  <c r="L81" i="1"/>
  <c r="M81" i="1"/>
  <c r="M98" i="1" s="1"/>
  <c r="B81" i="1"/>
  <c r="D98" i="1" l="1"/>
  <c r="D100" i="1" s="1"/>
  <c r="L98" i="1"/>
  <c r="J98" i="1"/>
  <c r="H98" i="1"/>
  <c r="N96" i="1"/>
  <c r="G98" i="1"/>
  <c r="G100" i="1" s="1"/>
  <c r="H77" i="1" s="1"/>
  <c r="N81" i="1"/>
  <c r="O19" i="1"/>
  <c r="O10" i="1"/>
  <c r="O11" i="1"/>
  <c r="O12" i="1"/>
  <c r="O13" i="1"/>
  <c r="O14" i="1"/>
  <c r="O15" i="1"/>
  <c r="O16" i="1"/>
  <c r="O17" i="1"/>
  <c r="O18" i="1"/>
  <c r="O9" i="1"/>
  <c r="O8" i="1"/>
  <c r="N7" i="1"/>
  <c r="N20" i="1" s="1"/>
  <c r="N21" i="1" s="1"/>
  <c r="O6" i="1"/>
  <c r="O5" i="1"/>
  <c r="C7" i="1"/>
  <c r="C20" i="1" s="1"/>
  <c r="C21" i="1" s="1"/>
  <c r="D7" i="1"/>
  <c r="D20" i="1" s="1"/>
  <c r="D21" i="1" s="1"/>
  <c r="E7" i="1"/>
  <c r="E20" i="1" s="1"/>
  <c r="E21" i="1" s="1"/>
  <c r="F7" i="1"/>
  <c r="F20" i="1" s="1"/>
  <c r="F21" i="1" s="1"/>
  <c r="G7" i="1"/>
  <c r="G20" i="1" s="1"/>
  <c r="G21" i="1" s="1"/>
  <c r="H7" i="1"/>
  <c r="I7" i="1"/>
  <c r="J7" i="1"/>
  <c r="J20" i="1" s="1"/>
  <c r="J21" i="1" s="1"/>
  <c r="K7" i="1"/>
  <c r="K20" i="1" s="1"/>
  <c r="K21" i="1" s="1"/>
  <c r="L7" i="1"/>
  <c r="L20" i="1" s="1"/>
  <c r="L21" i="1" s="1"/>
  <c r="M7" i="1"/>
  <c r="B7" i="1"/>
  <c r="B20" i="1" s="1"/>
  <c r="B21" i="1" s="1"/>
  <c r="H20" i="1"/>
  <c r="H21" i="1" s="1"/>
  <c r="I20" i="1"/>
  <c r="I21" i="1" s="1"/>
  <c r="M20" i="1"/>
  <c r="M21" i="1"/>
  <c r="H100" i="1" l="1"/>
  <c r="I77" i="1" s="1"/>
  <c r="I100" i="1" s="1"/>
  <c r="J77" i="1" s="1"/>
  <c r="J100" i="1"/>
  <c r="K77" i="1" s="1"/>
  <c r="K100" i="1" s="1"/>
  <c r="L77" i="1" s="1"/>
  <c r="L100" i="1" s="1"/>
  <c r="M77" i="1" s="1"/>
  <c r="M100" i="1" s="1"/>
  <c r="C104" i="1" s="1"/>
  <c r="N98" i="1"/>
  <c r="N100" i="1" s="1"/>
  <c r="O7" i="1"/>
  <c r="O20" i="1" s="1"/>
  <c r="O21" i="1" s="1"/>
  <c r="C151" i="1" l="1"/>
  <c r="D104" i="1" s="1"/>
  <c r="D151" i="1" s="1"/>
  <c r="E104" i="1" s="1"/>
  <c r="E151" i="1" s="1"/>
  <c r="F104" i="1" s="1"/>
  <c r="F151" i="1" s="1"/>
  <c r="G104" i="1" s="1"/>
  <c r="G151" i="1" s="1"/>
</calcChain>
</file>

<file path=xl/sharedStrings.xml><?xml version="1.0" encoding="utf-8"?>
<sst xmlns="http://schemas.openxmlformats.org/spreadsheetml/2006/main" count="218" uniqueCount="119">
  <si>
    <t>2012.12月</t>
    <rPh sb="7" eb="8">
      <t>ガツ</t>
    </rPh>
    <phoneticPr fontId="2"/>
  </si>
  <si>
    <t>繰越</t>
    <rPh sb="0" eb="2">
      <t>クリコシ</t>
    </rPh>
    <phoneticPr fontId="2"/>
  </si>
  <si>
    <t>前月繰越</t>
    <rPh sb="0" eb="2">
      <t>ゼンゲツ</t>
    </rPh>
    <rPh sb="2" eb="4">
      <t>クリコシ</t>
    </rPh>
    <phoneticPr fontId="2"/>
  </si>
  <si>
    <t>支援金</t>
    <rPh sb="0" eb="2">
      <t>シエン</t>
    </rPh>
    <rPh sb="2" eb="3">
      <t>キン</t>
    </rPh>
    <phoneticPr fontId="2"/>
  </si>
  <si>
    <t>助成金</t>
    <rPh sb="0" eb="3">
      <t>ジョセイキン</t>
    </rPh>
    <phoneticPr fontId="2"/>
  </si>
  <si>
    <t>医療費</t>
    <rPh sb="0" eb="3">
      <t>イリョウヒ</t>
    </rPh>
    <phoneticPr fontId="2"/>
  </si>
  <si>
    <t>消耗品費</t>
    <rPh sb="0" eb="2">
      <t>ショウモウ</t>
    </rPh>
    <rPh sb="2" eb="3">
      <t>ヒン</t>
    </rPh>
    <rPh sb="3" eb="4">
      <t>ヒ</t>
    </rPh>
    <phoneticPr fontId="2"/>
  </si>
  <si>
    <t>備品</t>
    <rPh sb="0" eb="2">
      <t>ビヒン</t>
    </rPh>
    <phoneticPr fontId="2"/>
  </si>
  <si>
    <t>衛生費</t>
    <rPh sb="0" eb="2">
      <t>エイセイ</t>
    </rPh>
    <rPh sb="2" eb="3">
      <t>ヒ</t>
    </rPh>
    <phoneticPr fontId="2"/>
  </si>
  <si>
    <t>光熱費</t>
    <rPh sb="0" eb="3">
      <t>コウネツヒ</t>
    </rPh>
    <phoneticPr fontId="2"/>
  </si>
  <si>
    <t>通信費</t>
    <rPh sb="0" eb="3">
      <t>ツウシンヒ</t>
    </rPh>
    <phoneticPr fontId="2"/>
  </si>
  <si>
    <t>交通費</t>
    <rPh sb="0" eb="2">
      <t>コウツウ</t>
    </rPh>
    <rPh sb="2" eb="3">
      <t>ヒ</t>
    </rPh>
    <phoneticPr fontId="2"/>
  </si>
  <si>
    <t>広告費</t>
    <rPh sb="0" eb="3">
      <t>コウコクヒ</t>
    </rPh>
    <phoneticPr fontId="2"/>
  </si>
  <si>
    <t>雑費</t>
    <rPh sb="0" eb="2">
      <t>ザッピ</t>
    </rPh>
    <phoneticPr fontId="2"/>
  </si>
  <si>
    <t>修繕費</t>
    <rPh sb="0" eb="3">
      <t>シュウゼンヒ</t>
    </rPh>
    <phoneticPr fontId="2"/>
  </si>
  <si>
    <t>人件費</t>
    <rPh sb="0" eb="3">
      <t>ジンケンヒ</t>
    </rPh>
    <phoneticPr fontId="2"/>
  </si>
  <si>
    <t>2013.1月</t>
    <rPh sb="6" eb="7">
      <t>ガツ</t>
    </rPh>
    <phoneticPr fontId="2"/>
  </si>
  <si>
    <t>2013.2月</t>
    <rPh sb="6" eb="7">
      <t>ガツ</t>
    </rPh>
    <phoneticPr fontId="2"/>
  </si>
  <si>
    <t>2013.3月</t>
    <rPh sb="6" eb="7">
      <t>ガツ</t>
    </rPh>
    <phoneticPr fontId="2"/>
  </si>
  <si>
    <t>2013.4月</t>
    <rPh sb="6" eb="7">
      <t>ガツ</t>
    </rPh>
    <phoneticPr fontId="2"/>
  </si>
  <si>
    <t>2013.5月</t>
    <rPh sb="6" eb="7">
      <t>ガツ</t>
    </rPh>
    <phoneticPr fontId="2"/>
  </si>
  <si>
    <t>2013.6月</t>
    <rPh sb="6" eb="7">
      <t>ガツ</t>
    </rPh>
    <phoneticPr fontId="2"/>
  </si>
  <si>
    <t>2013.7月</t>
    <rPh sb="6" eb="7">
      <t>ガツ</t>
    </rPh>
    <phoneticPr fontId="2"/>
  </si>
  <si>
    <t>2013.8月</t>
    <rPh sb="6" eb="7">
      <t>ガツ</t>
    </rPh>
    <phoneticPr fontId="2"/>
  </si>
  <si>
    <t>2013.9月</t>
    <rPh sb="6" eb="7">
      <t>ガツ</t>
    </rPh>
    <phoneticPr fontId="2"/>
  </si>
  <si>
    <t>2013.10月</t>
    <rPh sb="7" eb="8">
      <t>ガツ</t>
    </rPh>
    <phoneticPr fontId="2"/>
  </si>
  <si>
    <t>2013.11月</t>
    <rPh sb="7" eb="8">
      <t>ガツ</t>
    </rPh>
    <phoneticPr fontId="2"/>
  </si>
  <si>
    <t>2013.12月</t>
    <rPh sb="7" eb="8">
      <t>ガツ</t>
    </rPh>
    <phoneticPr fontId="2"/>
  </si>
  <si>
    <t>1月</t>
  </si>
  <si>
    <t>2月</t>
  </si>
  <si>
    <t>3月</t>
  </si>
  <si>
    <t>4月</t>
  </si>
  <si>
    <t>5月</t>
    <rPh sb="1" eb="2">
      <t>ガツ</t>
    </rPh>
    <phoneticPr fontId="2"/>
  </si>
  <si>
    <t>6月</t>
  </si>
  <si>
    <t>7月</t>
  </si>
  <si>
    <t>8月</t>
  </si>
  <si>
    <t>9月</t>
  </si>
  <si>
    <t>10月</t>
  </si>
  <si>
    <t>11月</t>
  </si>
  <si>
    <t>12月</t>
  </si>
  <si>
    <t>売上金</t>
    <rPh sb="0" eb="2">
      <t>ウリアゲ</t>
    </rPh>
    <rPh sb="2" eb="3">
      <t>キン</t>
    </rPh>
    <phoneticPr fontId="2"/>
  </si>
  <si>
    <t>収入合計</t>
    <rPh sb="0" eb="2">
      <t>シュウニュウ</t>
    </rPh>
    <rPh sb="2" eb="4">
      <t>ゴウケイ</t>
    </rPh>
    <phoneticPr fontId="2"/>
  </si>
  <si>
    <t>借入金</t>
    <rPh sb="0" eb="2">
      <t>カリイレ</t>
    </rPh>
    <rPh sb="2" eb="3">
      <t>キン</t>
    </rPh>
    <phoneticPr fontId="2"/>
  </si>
  <si>
    <t>医療費</t>
    <rPh sb="0" eb="3">
      <t>イリョウヒ</t>
    </rPh>
    <phoneticPr fontId="4"/>
  </si>
  <si>
    <t>消耗品費</t>
    <rPh sb="0" eb="2">
      <t>ショウモウ</t>
    </rPh>
    <rPh sb="2" eb="3">
      <t>ヒン</t>
    </rPh>
    <rPh sb="3" eb="4">
      <t>ヒ</t>
    </rPh>
    <phoneticPr fontId="4"/>
  </si>
  <si>
    <t>備品</t>
    <rPh sb="0" eb="2">
      <t>ビヒン</t>
    </rPh>
    <phoneticPr fontId="4"/>
  </si>
  <si>
    <t>衛生費</t>
    <rPh sb="0" eb="2">
      <t>エイセイ</t>
    </rPh>
    <rPh sb="2" eb="3">
      <t>ヒ</t>
    </rPh>
    <phoneticPr fontId="4"/>
  </si>
  <si>
    <t>光熱費</t>
    <rPh sb="0" eb="3">
      <t>コウネツヒ</t>
    </rPh>
    <phoneticPr fontId="4"/>
  </si>
  <si>
    <t>通信費</t>
    <rPh sb="0" eb="3">
      <t>ツウシンヒ</t>
    </rPh>
    <phoneticPr fontId="4"/>
  </si>
  <si>
    <t>交通費</t>
    <rPh sb="0" eb="2">
      <t>コウツウ</t>
    </rPh>
    <rPh sb="2" eb="3">
      <t>ヒ</t>
    </rPh>
    <phoneticPr fontId="4"/>
  </si>
  <si>
    <t>広告費</t>
    <rPh sb="0" eb="3">
      <t>コウコクヒ</t>
    </rPh>
    <phoneticPr fontId="4"/>
  </si>
  <si>
    <t>雑費</t>
    <rPh sb="0" eb="2">
      <t>ザッピ</t>
    </rPh>
    <phoneticPr fontId="4"/>
  </si>
  <si>
    <t>修繕費</t>
    <rPh sb="0" eb="3">
      <t>シュウゼンヒ</t>
    </rPh>
    <phoneticPr fontId="4"/>
  </si>
  <si>
    <t>人件費</t>
    <rPh sb="0" eb="3">
      <t>ジンケンヒ</t>
    </rPh>
    <phoneticPr fontId="4"/>
  </si>
  <si>
    <t>販促費</t>
    <rPh sb="0" eb="2">
      <t>ハンソク</t>
    </rPh>
    <rPh sb="2" eb="3">
      <t>ヒ</t>
    </rPh>
    <phoneticPr fontId="2"/>
  </si>
  <si>
    <t>支出合計</t>
    <rPh sb="0" eb="2">
      <t>シシュツ</t>
    </rPh>
    <rPh sb="2" eb="4">
      <t>ゴウケイ</t>
    </rPh>
    <phoneticPr fontId="2"/>
  </si>
  <si>
    <t>返済金</t>
    <rPh sb="0" eb="3">
      <t>ヘンサイキン</t>
    </rPh>
    <phoneticPr fontId="2"/>
  </si>
  <si>
    <t>当月収支</t>
    <rPh sb="0" eb="2">
      <t>トウゲツ</t>
    </rPh>
    <rPh sb="2" eb="4">
      <t>シュウシ</t>
    </rPh>
    <phoneticPr fontId="2"/>
  </si>
  <si>
    <t>翌月繰越</t>
    <rPh sb="0" eb="2">
      <t>ヨクゲツ</t>
    </rPh>
    <rPh sb="2" eb="4">
      <t>クリコシ</t>
    </rPh>
    <phoneticPr fontId="2"/>
  </si>
  <si>
    <t>翌月繰越</t>
  </si>
  <si>
    <t>5月</t>
  </si>
  <si>
    <t>繰越</t>
  </si>
  <si>
    <t>支援金</t>
  </si>
  <si>
    <t>助成金</t>
  </si>
  <si>
    <t>売上金</t>
  </si>
  <si>
    <t>収入合計</t>
  </si>
  <si>
    <t>借入金</t>
  </si>
  <si>
    <t>医療費</t>
  </si>
  <si>
    <t>消耗品費</t>
  </si>
  <si>
    <t>備品</t>
  </si>
  <si>
    <t>衛生費</t>
  </si>
  <si>
    <t>光熱費</t>
  </si>
  <si>
    <t>通信費</t>
  </si>
  <si>
    <t>交通費</t>
  </si>
  <si>
    <t>広告費</t>
  </si>
  <si>
    <t>雑費</t>
  </si>
  <si>
    <t>修繕費</t>
  </si>
  <si>
    <t>人件費</t>
  </si>
  <si>
    <t>販促費</t>
  </si>
  <si>
    <t>支出合計</t>
  </si>
  <si>
    <t>返済金</t>
  </si>
  <si>
    <t>当月収支</t>
  </si>
  <si>
    <t>収入合計</t>
    <rPh sb="0" eb="2">
      <t>シュウニュウ</t>
    </rPh>
    <rPh sb="2" eb="4">
      <t>ゴウケイ</t>
    </rPh>
    <phoneticPr fontId="3"/>
  </si>
  <si>
    <t>支出合計</t>
    <rPh sb="0" eb="2">
      <t>シシュツ</t>
    </rPh>
    <rPh sb="2" eb="4">
      <t>ゴウケイ</t>
    </rPh>
    <phoneticPr fontId="3"/>
  </si>
  <si>
    <t>当月収支</t>
    <rPh sb="0" eb="2">
      <t>トウゲツ</t>
    </rPh>
    <rPh sb="2" eb="4">
      <t>シュウシ</t>
    </rPh>
    <phoneticPr fontId="3"/>
  </si>
  <si>
    <t>翌月繰越</t>
    <rPh sb="0" eb="2">
      <t>ヨクゲツ</t>
    </rPh>
    <rPh sb="2" eb="4">
      <t>クリコシ</t>
    </rPh>
    <phoneticPr fontId="3"/>
  </si>
  <si>
    <t>2012～2013</t>
    <phoneticPr fontId="2"/>
  </si>
  <si>
    <t>LYSTA　年間収支報告書</t>
    <rPh sb="6" eb="8">
      <t>ネンカン</t>
    </rPh>
    <rPh sb="8" eb="10">
      <t>シュウシ</t>
    </rPh>
    <rPh sb="10" eb="13">
      <t>ホウコクショ</t>
    </rPh>
    <phoneticPr fontId="3"/>
  </si>
  <si>
    <t>※9月より人件費にスタッフ用アパート家賃、光熱費が含まれています</t>
    <rPh sb="2" eb="3">
      <t>ガツ</t>
    </rPh>
    <rPh sb="5" eb="8">
      <t>ジンケンヒ</t>
    </rPh>
    <rPh sb="13" eb="14">
      <t>ヨウ</t>
    </rPh>
    <rPh sb="18" eb="20">
      <t>ヤチン</t>
    </rPh>
    <rPh sb="21" eb="24">
      <t>コウネツヒ</t>
    </rPh>
    <rPh sb="25" eb="26">
      <t>フク</t>
    </rPh>
    <phoneticPr fontId="3"/>
  </si>
  <si>
    <t>※11月にクラウドファンデングにて1,555,420円の車輌費支援を頂戴し、活動用車輌を1,572,658円で購入致しました。</t>
    <rPh sb="3" eb="4">
      <t>ガツ</t>
    </rPh>
    <rPh sb="26" eb="27">
      <t>エン</t>
    </rPh>
    <rPh sb="28" eb="30">
      <t>シャリョウ</t>
    </rPh>
    <rPh sb="30" eb="31">
      <t>ヒ</t>
    </rPh>
    <rPh sb="31" eb="33">
      <t>シエン</t>
    </rPh>
    <rPh sb="34" eb="36">
      <t>チョウダイ</t>
    </rPh>
    <phoneticPr fontId="2"/>
  </si>
  <si>
    <t>協力金</t>
    <rPh sb="0" eb="2">
      <t>キョウリョク</t>
    </rPh>
    <rPh sb="2" eb="3">
      <t>キン</t>
    </rPh>
    <phoneticPr fontId="3"/>
  </si>
  <si>
    <t>協力金</t>
    <rPh sb="0" eb="3">
      <t>キョウリョクキン</t>
    </rPh>
    <phoneticPr fontId="2"/>
  </si>
  <si>
    <t>※8月に動物救援本部様より11,608,500円の助成金を頂戴し、その中から9月より避難区域にて頑張っていらっしゃる個人ボランティアさんへの協力を始めました。</t>
    <rPh sb="2" eb="3">
      <t>ガツ</t>
    </rPh>
    <rPh sb="4" eb="6">
      <t>ドウブツ</t>
    </rPh>
    <rPh sb="6" eb="8">
      <t>キュウエン</t>
    </rPh>
    <rPh sb="8" eb="10">
      <t>ホンブ</t>
    </rPh>
    <rPh sb="10" eb="11">
      <t>サマ</t>
    </rPh>
    <rPh sb="23" eb="24">
      <t>エン</t>
    </rPh>
    <rPh sb="25" eb="28">
      <t>ジョセイキン</t>
    </rPh>
    <rPh sb="29" eb="31">
      <t>チョウダイ</t>
    </rPh>
    <rPh sb="35" eb="36">
      <t>ナカ</t>
    </rPh>
    <rPh sb="39" eb="40">
      <t>ガツ</t>
    </rPh>
    <rPh sb="42" eb="44">
      <t>ヒナン</t>
    </rPh>
    <rPh sb="44" eb="46">
      <t>クイキ</t>
    </rPh>
    <rPh sb="48" eb="50">
      <t>ガンバ</t>
    </rPh>
    <rPh sb="58" eb="60">
      <t>コジン</t>
    </rPh>
    <rPh sb="70" eb="72">
      <t>キョウリョク</t>
    </rPh>
    <rPh sb="73" eb="74">
      <t>ハジ</t>
    </rPh>
    <phoneticPr fontId="3"/>
  </si>
  <si>
    <t>年計</t>
    <rPh sb="0" eb="1">
      <t>ネン</t>
    </rPh>
    <rPh sb="1" eb="2">
      <t>ケイ</t>
    </rPh>
    <phoneticPr fontId="2"/>
  </si>
  <si>
    <t>年計</t>
    <rPh sb="0" eb="1">
      <t>ネン</t>
    </rPh>
    <rPh sb="1" eb="2">
      <t>ケイ</t>
    </rPh>
    <phoneticPr fontId="3"/>
  </si>
  <si>
    <t>未払金</t>
    <rPh sb="0" eb="1">
      <t>ミ</t>
    </rPh>
    <rPh sb="1" eb="2">
      <t>バライ</t>
    </rPh>
    <rPh sb="2" eb="3">
      <t>キン</t>
    </rPh>
    <phoneticPr fontId="3"/>
  </si>
  <si>
    <t>※12月の支援金にはクラウドファンディング4,852,682円、ハナサカプロジェクト1,005,000円が含まれています。</t>
    <rPh sb="3" eb="4">
      <t>ガツ</t>
    </rPh>
    <rPh sb="5" eb="8">
      <t>シエンキン</t>
    </rPh>
    <rPh sb="30" eb="31">
      <t>エン</t>
    </rPh>
    <rPh sb="51" eb="52">
      <t>エン</t>
    </rPh>
    <rPh sb="53" eb="54">
      <t>フク</t>
    </rPh>
    <phoneticPr fontId="3"/>
  </si>
  <si>
    <t>小計</t>
    <rPh sb="0" eb="2">
      <t>ショウケイ</t>
    </rPh>
    <phoneticPr fontId="2"/>
  </si>
  <si>
    <t>福利厚生</t>
    <rPh sb="0" eb="2">
      <t>フクリ</t>
    </rPh>
    <rPh sb="2" eb="4">
      <t>コウセイ</t>
    </rPh>
    <phoneticPr fontId="2"/>
  </si>
  <si>
    <t>LYSTA収支(単月)</t>
    <rPh sb="5" eb="7">
      <t>シュウシ</t>
    </rPh>
    <rPh sb="8" eb="9">
      <t>タン</t>
    </rPh>
    <rPh sb="9" eb="10">
      <t>ゲツ</t>
    </rPh>
    <phoneticPr fontId="2"/>
  </si>
  <si>
    <t>Ohana</t>
    <phoneticPr fontId="2"/>
  </si>
  <si>
    <t>利用料</t>
    <rPh sb="0" eb="3">
      <t>リヨウリョウ</t>
    </rPh>
    <phoneticPr fontId="2"/>
  </si>
  <si>
    <t>物販</t>
    <rPh sb="0" eb="2">
      <t>ブッパン</t>
    </rPh>
    <phoneticPr fontId="2"/>
  </si>
  <si>
    <t>寄付金</t>
    <rPh sb="0" eb="3">
      <t>キフキン</t>
    </rPh>
    <phoneticPr fontId="2"/>
  </si>
  <si>
    <t>材料費</t>
    <rPh sb="0" eb="3">
      <t>ザイリョウヒ</t>
    </rPh>
    <phoneticPr fontId="4"/>
  </si>
  <si>
    <t>仕入</t>
    <rPh sb="0" eb="2">
      <t>シイレ</t>
    </rPh>
    <phoneticPr fontId="2"/>
  </si>
  <si>
    <t>地代</t>
    <rPh sb="0" eb="2">
      <t>チダイ</t>
    </rPh>
    <phoneticPr fontId="2"/>
  </si>
  <si>
    <t>接待交際</t>
    <rPh sb="0" eb="2">
      <t>セッタイ</t>
    </rPh>
    <rPh sb="2" eb="4">
      <t>コウサイ</t>
    </rPh>
    <phoneticPr fontId="2"/>
  </si>
  <si>
    <t>研修費</t>
    <rPh sb="0" eb="2">
      <t>ケンシュウ</t>
    </rPh>
    <rPh sb="2" eb="3">
      <t>ヒ</t>
    </rPh>
    <phoneticPr fontId="2"/>
  </si>
  <si>
    <t>Ohana収支(単月)</t>
    <rPh sb="5" eb="7">
      <t>シュウシ</t>
    </rPh>
    <rPh sb="8" eb="9">
      <t>タン</t>
    </rPh>
    <rPh sb="9" eb="10">
      <t>ゲツ</t>
    </rPh>
    <phoneticPr fontId="2"/>
  </si>
  <si>
    <t>全体</t>
    <rPh sb="0" eb="2">
      <t>ゼンタイ</t>
    </rPh>
    <phoneticPr fontId="2"/>
  </si>
  <si>
    <t>収入</t>
    <rPh sb="0" eb="2">
      <t>シュウニュウ</t>
    </rPh>
    <phoneticPr fontId="2"/>
  </si>
  <si>
    <t>経費</t>
    <rPh sb="0" eb="2">
      <t>ケイヒ</t>
    </rPh>
    <phoneticPr fontId="2"/>
  </si>
  <si>
    <t>未払金※</t>
    <rPh sb="0" eb="2">
      <t>ミハラ</t>
    </rPh>
    <rPh sb="2" eb="3">
      <t>キン</t>
    </rPh>
    <phoneticPr fontId="2"/>
  </si>
  <si>
    <t>翌月繰越(現預金)</t>
    <rPh sb="0" eb="2">
      <t>ヨクゲツ</t>
    </rPh>
    <rPh sb="2" eb="4">
      <t>クリコシ</t>
    </rPh>
    <rPh sb="5" eb="6">
      <t>ゲン</t>
    </rPh>
    <rPh sb="6" eb="8">
      <t>ヨキン</t>
    </rPh>
    <phoneticPr fontId="2"/>
  </si>
  <si>
    <t>LYSTA</t>
    <phoneticPr fontId="2"/>
  </si>
  <si>
    <t>年計</t>
    <rPh sb="0" eb="1">
      <t>ネン</t>
    </rPh>
    <rPh sb="1" eb="2">
      <t>ケイ</t>
    </rPh>
    <phoneticPr fontId="3"/>
  </si>
  <si>
    <t>※未払金内訳　医療費1,120,123円、リフォーム費4,786,000円、その他8,800円</t>
    <rPh sb="1" eb="3">
      <t>ミハラ</t>
    </rPh>
    <rPh sb="3" eb="4">
      <t>キン</t>
    </rPh>
    <rPh sb="4" eb="6">
      <t>ウチワケ</t>
    </rPh>
    <rPh sb="7" eb="10">
      <t>イリョウヒ</t>
    </rPh>
    <rPh sb="19" eb="20">
      <t>エン</t>
    </rPh>
    <rPh sb="26" eb="27">
      <t>ヒ</t>
    </rPh>
    <rPh sb="36" eb="37">
      <t>エン</t>
    </rPh>
    <rPh sb="40" eb="41">
      <t>タ</t>
    </rPh>
    <rPh sb="46" eb="47">
      <t>エン</t>
    </rPh>
    <phoneticPr fontId="2"/>
  </si>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</sst>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u/>
      <sz val="11"/>
      <color indexed="12"/>
      <name val="ＭＳ Ｐゴシック"/>
      <family val="3"/>
      <charset val="128"/>
    </font>
    <font>
      <sz val="9"/>
      <name val="Meiryo UI"/>
      <family val="3"/>
      <charset val="128"/>
    </font>
    <font>
      <b/>
      <sz val="9"/>
      <name val="Meiryo UI"/>
      <family val="3"/>
      <charset val="128"/>
    </font>
    <font>
      <sz val="9"/>
      <color theme="1"/>
      <name val="Meiryo UI"/>
      <family val="3"/>
      <charset val="128"/>
    </font>
    <font>
      <sz val="12"/>
      <color theme="1"/>
      <name val="Meiryo UI"/>
      <family val="3"/>
      <charset val="128"/>
    </font>
    <font>
      <b/>
      <sz val="9"/>
      <color theme="0"/>
      <name val="Meiryo UI"/>
      <family val="3"/>
      <charset val="128"/>
    </font>
    <font>
      <sz val="8"/>
      <color theme="1"/>
      <name val="Meiryo UI"/>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bottom/>
      <diagonal/>
    </border>
    <border>
      <left style="double">
        <color indexed="64"/>
      </left>
      <right style="hair">
        <color indexed="64"/>
      </right>
      <top style="double">
        <color indexed="64"/>
      </top>
      <bottom style="thin">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auto="1"/>
      </top>
      <bottom style="double">
        <color auto="1"/>
      </bottom>
      <diagonal/>
    </border>
    <border>
      <left style="thin">
        <color indexed="64"/>
      </left>
      <right/>
      <top/>
      <bottom/>
      <diagonal/>
    </border>
    <border>
      <left style="thin">
        <color indexed="64"/>
      </left>
      <right/>
      <top style="double">
        <color indexed="64"/>
      </top>
      <bottom/>
      <diagonal/>
    </border>
  </borders>
  <cellStyleXfs count="3">
    <xf numFmtId="0" fontId="0" fillId="0" borderId="0">
      <alignment vertical="center"/>
    </xf>
    <xf numFmtId="0" fontId="1" fillId="0" borderId="0">
      <alignment vertical="center"/>
    </xf>
    <xf numFmtId="0" fontId="1" fillId="0" borderId="0"/>
  </cellStyleXfs>
  <cellXfs count="126">
    <xf numFmtId="0" fontId="0" fillId="0" borderId="0" xfId="0">
      <alignment vertical="center"/>
    </xf>
    <xf numFmtId="0" fontId="5" fillId="0" borderId="0" xfId="2" applyFont="1"/>
    <xf numFmtId="0" fontId="5" fillId="0" borderId="0" xfId="2" applyFont="1" applyAlignment="1">
      <alignment vertical="center"/>
    </xf>
    <xf numFmtId="0" fontId="7" fillId="0" borderId="0" xfId="0" applyFont="1">
      <alignment vertical="center"/>
    </xf>
    <xf numFmtId="0" fontId="5" fillId="0" borderId="0" xfId="1" applyFont="1">
      <alignment vertical="center"/>
    </xf>
    <xf numFmtId="0" fontId="5" fillId="0" borderId="0" xfId="1" applyFont="1" applyAlignment="1">
      <alignment vertical="center" wrapText="1"/>
    </xf>
    <xf numFmtId="0" fontId="8" fillId="0" borderId="0" xfId="0" applyFont="1">
      <alignment vertical="center"/>
    </xf>
    <xf numFmtId="0" fontId="9" fillId="2" borderId="1" xfId="1" applyFont="1" applyFill="1" applyBorder="1" applyAlignment="1">
      <alignment horizontal="center" vertical="center"/>
    </xf>
    <xf numFmtId="0" fontId="9" fillId="2" borderId="1" xfId="2" applyFont="1" applyFill="1" applyBorder="1" applyAlignment="1">
      <alignment horizontal="center" vertical="center"/>
    </xf>
    <xf numFmtId="0" fontId="9" fillId="2" borderId="6" xfId="2" applyFont="1" applyFill="1" applyBorder="1" applyAlignment="1">
      <alignment horizontal="center" vertical="center"/>
    </xf>
    <xf numFmtId="0" fontId="9" fillId="2" borderId="7" xfId="2" applyFont="1" applyFill="1" applyBorder="1" applyAlignment="1">
      <alignment horizontal="center" vertical="center"/>
    </xf>
    <xf numFmtId="3" fontId="5" fillId="0" borderId="8" xfId="2" applyNumberFormat="1" applyFont="1" applyFill="1" applyBorder="1" applyAlignment="1">
      <alignment horizontal="center" vertical="center"/>
    </xf>
    <xf numFmtId="38" fontId="5" fillId="0" borderId="8" xfId="2" applyNumberFormat="1" applyFont="1" applyFill="1" applyBorder="1" applyAlignment="1">
      <alignment vertical="center"/>
    </xf>
    <xf numFmtId="38" fontId="5" fillId="0" borderId="9" xfId="2" applyNumberFormat="1" applyFont="1" applyFill="1" applyBorder="1" applyAlignment="1">
      <alignment vertical="center"/>
    </xf>
    <xf numFmtId="38" fontId="5" fillId="0" borderId="10" xfId="2" applyNumberFormat="1" applyFont="1" applyFill="1" applyBorder="1" applyAlignment="1">
      <alignment vertical="center"/>
    </xf>
    <xf numFmtId="3" fontId="5" fillId="0" borderId="11" xfId="2" applyNumberFormat="1" applyFont="1" applyFill="1" applyBorder="1" applyAlignment="1">
      <alignment horizontal="center" vertical="center"/>
    </xf>
    <xf numFmtId="38" fontId="5" fillId="0" borderId="11" xfId="2" applyNumberFormat="1" applyFont="1" applyFill="1" applyBorder="1" applyAlignment="1">
      <alignment vertical="center"/>
    </xf>
    <xf numFmtId="38" fontId="5" fillId="0" borderId="12" xfId="2" applyNumberFormat="1" applyFont="1" applyFill="1" applyBorder="1" applyAlignment="1">
      <alignment vertical="center"/>
    </xf>
    <xf numFmtId="38" fontId="5" fillId="0" borderId="13" xfId="2" applyNumberFormat="1" applyFont="1" applyFill="1" applyBorder="1" applyAlignment="1">
      <alignment vertical="center"/>
    </xf>
    <xf numFmtId="3" fontId="5" fillId="0" borderId="14" xfId="2" applyNumberFormat="1" applyFont="1" applyFill="1" applyBorder="1" applyAlignment="1">
      <alignment horizontal="center" vertical="center"/>
    </xf>
    <xf numFmtId="38" fontId="5" fillId="0" borderId="14" xfId="2" applyNumberFormat="1" applyFont="1" applyFill="1" applyBorder="1" applyAlignment="1">
      <alignment vertical="center"/>
    </xf>
    <xf numFmtId="38" fontId="5" fillId="0" borderId="15" xfId="2" applyNumberFormat="1" applyFont="1" applyFill="1" applyBorder="1" applyAlignment="1">
      <alignment vertical="center"/>
    </xf>
    <xf numFmtId="38" fontId="5" fillId="0" borderId="16" xfId="2" applyNumberFormat="1" applyFont="1" applyFill="1" applyBorder="1" applyAlignment="1">
      <alignment vertical="center"/>
    </xf>
    <xf numFmtId="3" fontId="5" fillId="0" borderId="17" xfId="2" applyNumberFormat="1" applyFont="1" applyFill="1" applyBorder="1" applyAlignment="1">
      <alignment horizontal="center" vertical="center"/>
    </xf>
    <xf numFmtId="38" fontId="5" fillId="0" borderId="17" xfId="2" applyNumberFormat="1" applyFont="1" applyFill="1" applyBorder="1" applyAlignment="1">
      <alignment vertical="center"/>
    </xf>
    <xf numFmtId="38" fontId="5" fillId="0" borderId="18" xfId="2" applyNumberFormat="1" applyFont="1" applyFill="1" applyBorder="1" applyAlignment="1">
      <alignment vertical="center"/>
    </xf>
    <xf numFmtId="38" fontId="5" fillId="0" borderId="19" xfId="2" applyNumberFormat="1" applyFont="1" applyFill="1" applyBorder="1" applyAlignment="1">
      <alignment vertical="center"/>
    </xf>
    <xf numFmtId="0" fontId="5" fillId="0" borderId="20" xfId="2" applyFont="1" applyFill="1" applyBorder="1" applyAlignment="1">
      <alignment horizontal="center" vertical="center"/>
    </xf>
    <xf numFmtId="38" fontId="5" fillId="0" borderId="20" xfId="2" applyNumberFormat="1" applyFont="1" applyFill="1" applyBorder="1" applyAlignment="1">
      <alignment vertical="center"/>
    </xf>
    <xf numFmtId="38" fontId="5" fillId="0" borderId="21" xfId="2" applyNumberFormat="1" applyFont="1" applyFill="1" applyBorder="1" applyAlignment="1">
      <alignment vertical="center"/>
    </xf>
    <xf numFmtId="38" fontId="5" fillId="0" borderId="22" xfId="2" applyNumberFormat="1" applyFont="1" applyFill="1" applyBorder="1" applyAlignment="1">
      <alignment vertical="center"/>
    </xf>
    <xf numFmtId="3" fontId="5" fillId="0" borderId="20" xfId="2" applyNumberFormat="1" applyFont="1" applyFill="1" applyBorder="1" applyAlignment="1">
      <alignment horizontal="center" vertical="center"/>
    </xf>
    <xf numFmtId="0" fontId="5" fillId="0" borderId="23" xfId="2" applyFont="1" applyFill="1" applyBorder="1" applyAlignment="1">
      <alignment horizontal="center" vertical="center" shrinkToFit="1"/>
    </xf>
    <xf numFmtId="38" fontId="5" fillId="0" borderId="23" xfId="2" applyNumberFormat="1" applyFont="1" applyFill="1" applyBorder="1" applyAlignment="1">
      <alignment vertical="center"/>
    </xf>
    <xf numFmtId="38" fontId="5" fillId="0" borderId="24" xfId="2" applyNumberFormat="1" applyFont="1" applyFill="1" applyBorder="1" applyAlignment="1">
      <alignment vertical="center"/>
    </xf>
    <xf numFmtId="38" fontId="5" fillId="0" borderId="25" xfId="2" applyNumberFormat="1" applyFont="1" applyFill="1" applyBorder="1" applyAlignment="1">
      <alignment vertical="center"/>
    </xf>
    <xf numFmtId="0" fontId="5" fillId="0" borderId="14" xfId="2" applyFont="1" applyFill="1" applyBorder="1" applyAlignment="1">
      <alignment horizontal="center" vertical="center" shrinkToFit="1"/>
    </xf>
    <xf numFmtId="0" fontId="5" fillId="0" borderId="5" xfId="2" applyFont="1" applyFill="1" applyBorder="1" applyAlignment="1">
      <alignment horizontal="center" vertical="center" shrinkToFit="1"/>
    </xf>
    <xf numFmtId="38" fontId="5" fillId="0" borderId="5" xfId="2" applyNumberFormat="1" applyFont="1" applyFill="1" applyBorder="1" applyAlignment="1">
      <alignment vertical="center"/>
    </xf>
    <xf numFmtId="38" fontId="5" fillId="0" borderId="26" xfId="2" applyNumberFormat="1" applyFont="1" applyFill="1" applyBorder="1" applyAlignment="1">
      <alignment vertical="center"/>
    </xf>
    <xf numFmtId="0" fontId="5" fillId="0" borderId="5" xfId="2" applyFont="1" applyFill="1" applyBorder="1" applyAlignment="1">
      <alignment horizontal="center" vertical="center"/>
    </xf>
    <xf numFmtId="0" fontId="5" fillId="0" borderId="3" xfId="2" applyFont="1" applyFill="1" applyBorder="1" applyAlignment="1">
      <alignment horizontal="center" vertical="center" shrinkToFit="1"/>
    </xf>
    <xf numFmtId="38" fontId="5" fillId="0" borderId="3" xfId="2" applyNumberFormat="1" applyFont="1" applyFill="1" applyBorder="1" applyAlignment="1">
      <alignment vertical="center"/>
    </xf>
    <xf numFmtId="38" fontId="5" fillId="0" borderId="27" xfId="2" applyNumberFormat="1" applyFont="1" applyFill="1" applyBorder="1" applyAlignment="1">
      <alignment vertical="center"/>
    </xf>
    <xf numFmtId="0" fontId="9" fillId="2" borderId="28" xfId="0" applyFont="1" applyFill="1" applyBorder="1" applyAlignment="1">
      <alignment horizontal="center" vertical="center"/>
    </xf>
    <xf numFmtId="38" fontId="7" fillId="0" borderId="17" xfId="0" applyNumberFormat="1" applyFont="1" applyBorder="1">
      <alignment vertical="center"/>
    </xf>
    <xf numFmtId="38" fontId="7" fillId="0" borderId="23" xfId="0" applyNumberFormat="1" applyFont="1" applyBorder="1">
      <alignment vertical="center"/>
    </xf>
    <xf numFmtId="38" fontId="7" fillId="0" borderId="14" xfId="0" applyNumberFormat="1" applyFont="1" applyBorder="1">
      <alignment vertical="center"/>
    </xf>
    <xf numFmtId="38" fontId="7" fillId="0" borderId="29" xfId="0" applyNumberFormat="1" applyFont="1" applyBorder="1">
      <alignment vertical="center"/>
    </xf>
    <xf numFmtId="38" fontId="7" fillId="0" borderId="20" xfId="0" applyNumberFormat="1" applyFont="1" applyBorder="1">
      <alignment vertical="center"/>
    </xf>
    <xf numFmtId="0" fontId="7" fillId="0" borderId="17" xfId="0" applyFont="1" applyBorder="1" applyAlignment="1">
      <alignment horizontal="center" vertical="center"/>
    </xf>
    <xf numFmtId="0" fontId="7" fillId="0" borderId="23" xfId="0" applyFont="1" applyBorder="1" applyAlignment="1">
      <alignment horizontal="center" vertical="center"/>
    </xf>
    <xf numFmtId="0" fontId="7" fillId="0" borderId="14" xfId="0" applyFont="1" applyBorder="1" applyAlignment="1">
      <alignment horizontal="center" vertical="center"/>
    </xf>
    <xf numFmtId="0" fontId="7" fillId="0" borderId="29" xfId="0" applyFont="1" applyBorder="1" applyAlignment="1">
      <alignment horizontal="center" vertical="center"/>
    </xf>
    <xf numFmtId="0" fontId="7" fillId="0" borderId="20" xfId="0" applyFont="1" applyBorder="1" applyAlignment="1">
      <alignment horizontal="center" vertical="center"/>
    </xf>
    <xf numFmtId="176" fontId="5" fillId="0" borderId="1" xfId="1" applyNumberFormat="1" applyFont="1" applyFill="1" applyBorder="1" applyAlignment="1">
      <alignment horizontal="center" vertical="center"/>
    </xf>
    <xf numFmtId="176" fontId="5" fillId="0" borderId="1" xfId="1" applyNumberFormat="1" applyFont="1" applyFill="1" applyBorder="1" applyAlignment="1">
      <alignment vertical="center"/>
    </xf>
    <xf numFmtId="38" fontId="5" fillId="0" borderId="1" xfId="1" applyNumberFormat="1" applyFont="1" applyFill="1" applyBorder="1" applyAlignment="1">
      <alignment vertical="center"/>
    </xf>
    <xf numFmtId="38"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3" fontId="5" fillId="0" borderId="1" xfId="1" applyNumberFormat="1" applyFont="1" applyFill="1" applyBorder="1">
      <alignment vertical="center"/>
    </xf>
    <xf numFmtId="38" fontId="5" fillId="0" borderId="1" xfId="1" applyNumberFormat="1" applyFont="1" applyFill="1" applyBorder="1">
      <alignment vertical="center"/>
    </xf>
    <xf numFmtId="0" fontId="5" fillId="0" borderId="2" xfId="1" applyFont="1" applyFill="1" applyBorder="1" applyAlignment="1">
      <alignment horizontal="center" vertical="center"/>
    </xf>
    <xf numFmtId="3" fontId="5" fillId="0" borderId="2" xfId="1" applyNumberFormat="1" applyFont="1" applyFill="1" applyBorder="1">
      <alignment vertical="center"/>
    </xf>
    <xf numFmtId="38" fontId="5" fillId="0" borderId="2" xfId="1" applyNumberFormat="1" applyFont="1" applyFill="1" applyBorder="1">
      <alignment vertical="center"/>
    </xf>
    <xf numFmtId="0" fontId="5" fillId="0" borderId="20" xfId="1" applyFont="1" applyFill="1" applyBorder="1" applyAlignment="1">
      <alignment horizontal="center" vertical="center"/>
    </xf>
    <xf numFmtId="3" fontId="5" fillId="0" borderId="20" xfId="1" applyNumberFormat="1" applyFont="1" applyFill="1" applyBorder="1">
      <alignment vertical="center"/>
    </xf>
    <xf numFmtId="38" fontId="5" fillId="0" borderId="20" xfId="1" applyNumberFormat="1" applyFont="1" applyFill="1" applyBorder="1">
      <alignment vertical="center"/>
    </xf>
    <xf numFmtId="0" fontId="5" fillId="0" borderId="4" xfId="1" applyFont="1" applyFill="1" applyBorder="1" applyAlignment="1">
      <alignment horizontal="center" vertical="center" wrapText="1"/>
    </xf>
    <xf numFmtId="3" fontId="5" fillId="0" borderId="4" xfId="1" applyNumberFormat="1" applyFont="1" applyFill="1" applyBorder="1">
      <alignment vertical="center"/>
    </xf>
    <xf numFmtId="38" fontId="5" fillId="0" borderId="4" xfId="1" applyNumberFormat="1" applyFont="1" applyFill="1" applyBorder="1">
      <alignment vertical="center"/>
    </xf>
    <xf numFmtId="0" fontId="5" fillId="0" borderId="1" xfId="1" applyFont="1" applyFill="1" applyBorder="1" applyAlignment="1">
      <alignment horizontal="center" vertical="center" wrapText="1"/>
    </xf>
    <xf numFmtId="38" fontId="5" fillId="0" borderId="1" xfId="1" applyNumberFormat="1" applyFont="1" applyFill="1" applyBorder="1" applyAlignment="1">
      <alignment vertical="center" wrapText="1"/>
    </xf>
    <xf numFmtId="38" fontId="6" fillId="0" borderId="1" xfId="1" applyNumberFormat="1" applyFont="1" applyFill="1" applyBorder="1">
      <alignment vertical="center"/>
    </xf>
    <xf numFmtId="3" fontId="5" fillId="0" borderId="1" xfId="1" applyNumberFormat="1" applyFont="1" applyFill="1" applyBorder="1" applyAlignment="1">
      <alignment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xf>
    <xf numFmtId="38" fontId="5" fillId="0" borderId="3" xfId="1" applyNumberFormat="1" applyFont="1" applyFill="1" applyBorder="1">
      <alignment vertical="center"/>
    </xf>
    <xf numFmtId="0" fontId="7" fillId="0" borderId="5" xfId="0" applyFont="1" applyBorder="1" applyAlignment="1">
      <alignment horizontal="center" vertical="center"/>
    </xf>
    <xf numFmtId="38" fontId="7" fillId="0" borderId="5" xfId="0" applyNumberFormat="1" applyFont="1" applyBorder="1">
      <alignment vertical="center"/>
    </xf>
    <xf numFmtId="0" fontId="7" fillId="0" borderId="3" xfId="0" applyFont="1" applyBorder="1" applyAlignment="1">
      <alignment horizontal="center" vertical="center"/>
    </xf>
    <xf numFmtId="38" fontId="7" fillId="0" borderId="3" xfId="0" applyNumberFormat="1" applyFont="1" applyBorder="1">
      <alignment vertical="center"/>
    </xf>
    <xf numFmtId="0" fontId="10" fillId="0" borderId="0" xfId="0" applyFont="1">
      <alignment vertical="center"/>
    </xf>
    <xf numFmtId="0" fontId="9" fillId="2" borderId="1" xfId="0" applyFont="1" applyFill="1" applyBorder="1" applyAlignment="1">
      <alignment horizontal="center" vertical="center"/>
    </xf>
    <xf numFmtId="38" fontId="5" fillId="3" borderId="8" xfId="0" applyNumberFormat="1" applyFont="1" applyFill="1" applyBorder="1" applyAlignment="1">
      <alignment vertical="center"/>
    </xf>
    <xf numFmtId="3" fontId="5" fillId="3" borderId="23" xfId="0" applyNumberFormat="1" applyFont="1" applyFill="1" applyBorder="1" applyAlignment="1">
      <alignment horizontal="center" vertical="center"/>
    </xf>
    <xf numFmtId="38" fontId="5" fillId="3" borderId="11" xfId="0" applyNumberFormat="1" applyFont="1" applyFill="1" applyBorder="1" applyAlignment="1">
      <alignment vertical="center"/>
    </xf>
    <xf numFmtId="3" fontId="5" fillId="3" borderId="14" xfId="0" applyNumberFormat="1" applyFont="1" applyFill="1" applyBorder="1" applyAlignment="1">
      <alignment horizontal="center" vertical="center"/>
    </xf>
    <xf numFmtId="38" fontId="5" fillId="3" borderId="14" xfId="0" applyNumberFormat="1" applyFont="1" applyFill="1" applyBorder="1" applyAlignment="1">
      <alignment vertical="center"/>
    </xf>
    <xf numFmtId="3" fontId="5" fillId="3" borderId="17" xfId="0" applyNumberFormat="1" applyFont="1" applyFill="1" applyBorder="1" applyAlignment="1">
      <alignment horizontal="center" vertical="center"/>
    </xf>
    <xf numFmtId="38" fontId="5" fillId="3" borderId="17" xfId="0" applyNumberFormat="1" applyFont="1" applyFill="1" applyBorder="1" applyAlignment="1">
      <alignment vertical="center"/>
    </xf>
    <xf numFmtId="3" fontId="5" fillId="3" borderId="35" xfId="0" applyNumberFormat="1" applyFont="1" applyFill="1" applyBorder="1" applyAlignment="1">
      <alignment horizontal="center" vertical="center"/>
    </xf>
    <xf numFmtId="38" fontId="5" fillId="3" borderId="35" xfId="0" applyNumberFormat="1" applyFont="1" applyFill="1" applyBorder="1" applyAlignment="1">
      <alignment vertical="center"/>
    </xf>
    <xf numFmtId="0" fontId="5" fillId="3" borderId="23" xfId="0" applyFont="1" applyFill="1" applyBorder="1" applyAlignment="1">
      <alignment horizontal="center" vertical="center" shrinkToFit="1"/>
    </xf>
    <xf numFmtId="38" fontId="5" fillId="3" borderId="23" xfId="0" applyNumberFormat="1" applyFont="1" applyFill="1" applyBorder="1" applyAlignment="1">
      <alignment vertical="center"/>
    </xf>
    <xf numFmtId="0" fontId="5" fillId="3" borderId="14"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38" fontId="5" fillId="3" borderId="5" xfId="0" applyNumberFormat="1" applyFont="1" applyFill="1" applyBorder="1" applyAlignment="1">
      <alignment vertical="center"/>
    </xf>
    <xf numFmtId="0" fontId="5" fillId="3" borderId="17" xfId="0" applyFont="1" applyFill="1" applyBorder="1" applyAlignment="1">
      <alignment horizontal="center" vertical="center" shrinkToFit="1"/>
    </xf>
    <xf numFmtId="38" fontId="5" fillId="3" borderId="20" xfId="0" applyNumberFormat="1" applyFont="1" applyFill="1" applyBorder="1" applyAlignment="1">
      <alignment vertical="center"/>
    </xf>
    <xf numFmtId="3" fontId="5" fillId="3" borderId="11" xfId="0" applyNumberFormat="1" applyFont="1" applyFill="1" applyBorder="1" applyAlignment="1">
      <alignment horizontal="center" vertical="center"/>
    </xf>
    <xf numFmtId="0" fontId="5" fillId="3" borderId="29" xfId="0" applyFont="1" applyFill="1" applyBorder="1" applyAlignment="1">
      <alignment horizontal="center" vertical="center" shrinkToFit="1"/>
    </xf>
    <xf numFmtId="38" fontId="5" fillId="3" borderId="29" xfId="0" applyNumberFormat="1" applyFont="1" applyFill="1" applyBorder="1" applyAlignment="1">
      <alignment vertical="center"/>
    </xf>
    <xf numFmtId="0" fontId="5" fillId="3" borderId="34" xfId="0" applyFont="1" applyFill="1" applyBorder="1" applyAlignment="1">
      <alignment horizontal="center" vertical="center" shrinkToFit="1"/>
    </xf>
    <xf numFmtId="38" fontId="5" fillId="3" borderId="34" xfId="0" applyNumberFormat="1" applyFont="1" applyFill="1" applyBorder="1" applyAlignment="1">
      <alignment vertical="center"/>
    </xf>
    <xf numFmtId="0" fontId="5" fillId="3" borderId="3" xfId="0" applyFont="1" applyFill="1" applyBorder="1" applyAlignment="1">
      <alignment horizontal="center" vertical="center"/>
    </xf>
    <xf numFmtId="38" fontId="5" fillId="3" borderId="3" xfId="0" applyNumberFormat="1" applyFont="1" applyFill="1" applyBorder="1" applyAlignment="1">
      <alignment vertical="center"/>
    </xf>
    <xf numFmtId="0" fontId="5" fillId="3" borderId="1" xfId="0" applyFont="1" applyFill="1" applyBorder="1" applyAlignment="1">
      <alignment horizontal="center" vertical="center"/>
    </xf>
    <xf numFmtId="38" fontId="5" fillId="3" borderId="1" xfId="0" applyNumberFormat="1" applyFont="1" applyFill="1" applyBorder="1" applyAlignment="1">
      <alignment vertical="center"/>
    </xf>
    <xf numFmtId="0" fontId="5" fillId="3" borderId="1" xfId="0" applyFont="1" applyFill="1" applyBorder="1" applyAlignment="1">
      <alignment horizontal="center" vertical="center" shrinkToFit="1"/>
    </xf>
    <xf numFmtId="3" fontId="5" fillId="3" borderId="1" xfId="0" applyNumberFormat="1" applyFont="1" applyFill="1" applyBorder="1" applyAlignment="1">
      <alignment horizontal="center" vertical="center"/>
    </xf>
    <xf numFmtId="3" fontId="5" fillId="3" borderId="8" xfId="0" applyNumberFormat="1" applyFont="1" applyFill="1" applyBorder="1" applyAlignment="1">
      <alignment horizontal="center" vertical="center"/>
    </xf>
    <xf numFmtId="0" fontId="5" fillId="3" borderId="3" xfId="0" applyFont="1" applyFill="1" applyBorder="1" applyAlignment="1">
      <alignment horizontal="center" vertical="center" shrinkToFit="1"/>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3" fontId="5" fillId="3" borderId="32" xfId="0" applyNumberFormat="1" applyFont="1" applyFill="1" applyBorder="1" applyAlignment="1">
      <alignment horizontal="center" vertical="center"/>
    </xf>
    <xf numFmtId="3" fontId="5" fillId="3" borderId="33" xfId="0" applyNumberFormat="1" applyFont="1" applyFill="1" applyBorder="1" applyAlignment="1">
      <alignment horizontal="center" vertical="center"/>
    </xf>
    <xf numFmtId="3" fontId="5" fillId="3" borderId="34" xfId="0" applyNumberFormat="1" applyFont="1" applyFill="1" applyBorder="1" applyAlignment="1">
      <alignment horizontal="center" vertical="center"/>
    </xf>
    <xf numFmtId="3" fontId="5" fillId="3" borderId="5"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3" fontId="5" fillId="3" borderId="38" xfId="0" applyNumberFormat="1" applyFont="1" applyFill="1" applyBorder="1" applyAlignment="1">
      <alignment horizontal="center" vertical="center"/>
    </xf>
    <xf numFmtId="0" fontId="5" fillId="3" borderId="39" xfId="0" applyFont="1" applyFill="1" applyBorder="1" applyAlignment="1">
      <alignment horizontal="center" vertical="center"/>
    </xf>
  </cellXfs>
  <cellStyles count="3">
    <cellStyle name="標準" xfId="0" builtinId="0"/>
    <cellStyle name="標準 2" xfId="1"/>
    <cellStyle name="標準 3" xfId="2"/>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2"/>
  <sheetViews>
    <sheetView tabSelected="1" topLeftCell="A121" workbookViewId="0">
      <selection activeCell="F9" sqref="F9"/>
    </sheetView>
  </sheetViews>
  <sheetFormatPr defaultRowHeight="12"/>
  <cols>
    <col min="1" max="1" width="10" style="3" bestFit="1" customWidth="1"/>
    <col min="2" max="15" width="10" style="3" customWidth="1"/>
    <col min="16" max="16" width="14.125" style="3" bestFit="1" customWidth="1"/>
    <col min="17" max="16384" width="9" style="3"/>
  </cols>
  <sheetData>
    <row r="1" spans="1:15" ht="16.5">
      <c r="A1" s="6" t="s">
        <v>87</v>
      </c>
    </row>
    <row r="3" spans="1:15">
      <c r="A3" s="7" t="s">
        <v>86</v>
      </c>
      <c r="B3" s="7" t="s">
        <v>0</v>
      </c>
      <c r="C3" s="7" t="s">
        <v>16</v>
      </c>
      <c r="D3" s="7" t="s">
        <v>17</v>
      </c>
      <c r="E3" s="7" t="s">
        <v>18</v>
      </c>
      <c r="F3" s="7" t="s">
        <v>19</v>
      </c>
      <c r="G3" s="7" t="s">
        <v>20</v>
      </c>
      <c r="H3" s="7" t="s">
        <v>21</v>
      </c>
      <c r="I3" s="7" t="s">
        <v>22</v>
      </c>
      <c r="J3" s="7" t="s">
        <v>23</v>
      </c>
      <c r="K3" s="7" t="s">
        <v>24</v>
      </c>
      <c r="L3" s="7" t="s">
        <v>25</v>
      </c>
      <c r="M3" s="7" t="s">
        <v>26</v>
      </c>
      <c r="N3" s="7" t="s">
        <v>27</v>
      </c>
      <c r="O3" s="7" t="s">
        <v>93</v>
      </c>
    </row>
    <row r="4" spans="1:15">
      <c r="A4" s="55" t="s">
        <v>2</v>
      </c>
      <c r="B4" s="56"/>
      <c r="C4" s="57">
        <v>-119946</v>
      </c>
      <c r="D4" s="57">
        <v>-305667</v>
      </c>
      <c r="E4" s="57">
        <v>-487155</v>
      </c>
      <c r="F4" s="57">
        <v>-616835</v>
      </c>
      <c r="G4" s="57">
        <v>-648777</v>
      </c>
      <c r="H4" s="57">
        <v>-777973</v>
      </c>
      <c r="I4" s="57">
        <v>-677918</v>
      </c>
      <c r="J4" s="57">
        <v>-819202</v>
      </c>
      <c r="K4" s="57">
        <v>-877844</v>
      </c>
      <c r="L4" s="57">
        <v>-832587</v>
      </c>
      <c r="M4" s="57">
        <v>-727687</v>
      </c>
      <c r="N4" s="57">
        <v>-723705</v>
      </c>
      <c r="O4" s="58"/>
    </row>
    <row r="5" spans="1:15">
      <c r="A5" s="59" t="s">
        <v>3</v>
      </c>
      <c r="B5" s="60">
        <v>149500</v>
      </c>
      <c r="C5" s="61">
        <v>129000</v>
      </c>
      <c r="D5" s="61">
        <v>176500</v>
      </c>
      <c r="E5" s="61">
        <v>174173</v>
      </c>
      <c r="F5" s="61">
        <v>373330</v>
      </c>
      <c r="G5" s="61">
        <v>212300</v>
      </c>
      <c r="H5" s="61">
        <v>435735</v>
      </c>
      <c r="I5" s="61">
        <v>260850</v>
      </c>
      <c r="J5" s="61">
        <v>441586</v>
      </c>
      <c r="K5" s="61">
        <v>708726</v>
      </c>
      <c r="L5" s="61">
        <v>398742</v>
      </c>
      <c r="M5" s="61">
        <v>496034</v>
      </c>
      <c r="N5" s="61">
        <v>482705</v>
      </c>
      <c r="O5" s="61">
        <f>SUM(B5:N5)</f>
        <v>4439181</v>
      </c>
    </row>
    <row r="6" spans="1:15" ht="12.75" thickBot="1">
      <c r="A6" s="62" t="s">
        <v>4</v>
      </c>
      <c r="B6" s="63">
        <v>100000</v>
      </c>
      <c r="C6" s="64">
        <v>100000</v>
      </c>
      <c r="D6" s="64">
        <v>100000</v>
      </c>
      <c r="E6" s="64">
        <v>100000</v>
      </c>
      <c r="F6" s="64">
        <v>150000</v>
      </c>
      <c r="G6" s="64">
        <v>150000</v>
      </c>
      <c r="H6" s="64">
        <v>150000</v>
      </c>
      <c r="I6" s="64">
        <v>150000</v>
      </c>
      <c r="J6" s="64">
        <v>150000</v>
      </c>
      <c r="K6" s="64">
        <v>150000</v>
      </c>
      <c r="L6" s="64">
        <v>260000</v>
      </c>
      <c r="M6" s="64">
        <v>100000</v>
      </c>
      <c r="N6" s="64">
        <v>100000</v>
      </c>
      <c r="O6" s="61">
        <f>SUM(B6:N6)</f>
        <v>1760000</v>
      </c>
    </row>
    <row r="7" spans="1:15" ht="13.5" thickTop="1" thickBot="1">
      <c r="A7" s="65" t="s">
        <v>82</v>
      </c>
      <c r="B7" s="66">
        <f>SUM(B5:B6)</f>
        <v>249500</v>
      </c>
      <c r="C7" s="66">
        <f t="shared" ref="C7:M7" si="0">SUM(C5:C6)</f>
        <v>229000</v>
      </c>
      <c r="D7" s="66">
        <f t="shared" si="0"/>
        <v>276500</v>
      </c>
      <c r="E7" s="66">
        <f t="shared" si="0"/>
        <v>274173</v>
      </c>
      <c r="F7" s="66">
        <f t="shared" si="0"/>
        <v>523330</v>
      </c>
      <c r="G7" s="66">
        <f t="shared" si="0"/>
        <v>362300</v>
      </c>
      <c r="H7" s="66">
        <f t="shared" si="0"/>
        <v>585735</v>
      </c>
      <c r="I7" s="66">
        <f t="shared" si="0"/>
        <v>410850</v>
      </c>
      <c r="J7" s="66">
        <f t="shared" si="0"/>
        <v>591586</v>
      </c>
      <c r="K7" s="66">
        <f t="shared" si="0"/>
        <v>858726</v>
      </c>
      <c r="L7" s="66">
        <f t="shared" si="0"/>
        <v>658742</v>
      </c>
      <c r="M7" s="66">
        <f t="shared" si="0"/>
        <v>596034</v>
      </c>
      <c r="N7" s="66">
        <f>SUM(N5:N6)</f>
        <v>582705</v>
      </c>
      <c r="O7" s="67">
        <f>SUM(B7:N7)</f>
        <v>6199181</v>
      </c>
    </row>
    <row r="8" spans="1:15" ht="12.75" thickTop="1">
      <c r="A8" s="68" t="s">
        <v>5</v>
      </c>
      <c r="B8" s="69">
        <v>17540</v>
      </c>
      <c r="C8" s="70">
        <v>23545</v>
      </c>
      <c r="D8" s="70">
        <v>79955</v>
      </c>
      <c r="E8" s="70">
        <v>174605</v>
      </c>
      <c r="F8" s="70">
        <v>272195</v>
      </c>
      <c r="G8" s="70">
        <v>197370</v>
      </c>
      <c r="H8" s="70">
        <v>153275</v>
      </c>
      <c r="I8" s="70">
        <v>100965</v>
      </c>
      <c r="J8" s="70">
        <v>264840</v>
      </c>
      <c r="K8" s="70">
        <v>193470</v>
      </c>
      <c r="L8" s="70">
        <v>140525</v>
      </c>
      <c r="M8" s="70">
        <v>181895</v>
      </c>
      <c r="N8" s="70">
        <v>482486</v>
      </c>
      <c r="O8" s="70">
        <f>SUM(B8:N8)</f>
        <v>2282666</v>
      </c>
    </row>
    <row r="9" spans="1:15">
      <c r="A9" s="71" t="s">
        <v>6</v>
      </c>
      <c r="B9" s="60">
        <v>122837</v>
      </c>
      <c r="C9" s="72">
        <v>130190</v>
      </c>
      <c r="D9" s="61">
        <v>106978</v>
      </c>
      <c r="E9" s="72">
        <v>68857</v>
      </c>
      <c r="F9" s="61">
        <v>61959</v>
      </c>
      <c r="G9" s="72">
        <v>78469</v>
      </c>
      <c r="H9" s="72">
        <v>131170</v>
      </c>
      <c r="I9" s="72">
        <v>187057</v>
      </c>
      <c r="J9" s="72">
        <v>82615</v>
      </c>
      <c r="K9" s="72">
        <v>118007</v>
      </c>
      <c r="L9" s="72">
        <v>79896</v>
      </c>
      <c r="M9" s="72">
        <v>95296</v>
      </c>
      <c r="N9" s="72">
        <v>71556</v>
      </c>
      <c r="O9" s="61">
        <f>SUM(B9:N9)</f>
        <v>1334887</v>
      </c>
    </row>
    <row r="10" spans="1:15">
      <c r="A10" s="71" t="s">
        <v>7</v>
      </c>
      <c r="B10" s="60"/>
      <c r="C10" s="72"/>
      <c r="D10" s="73"/>
      <c r="E10" s="72"/>
      <c r="F10" s="61"/>
      <c r="G10" s="72"/>
      <c r="H10" s="72"/>
      <c r="I10" s="72">
        <v>81500</v>
      </c>
      <c r="J10" s="72">
        <v>78817</v>
      </c>
      <c r="K10" s="72"/>
      <c r="L10" s="72">
        <v>0</v>
      </c>
      <c r="M10" s="72">
        <v>5380</v>
      </c>
      <c r="N10" s="72">
        <v>21805</v>
      </c>
      <c r="O10" s="61">
        <f t="shared" ref="O10:O18" si="1">SUM(B10:N10)</f>
        <v>187502</v>
      </c>
    </row>
    <row r="11" spans="1:15">
      <c r="A11" s="71" t="s">
        <v>8</v>
      </c>
      <c r="B11" s="60">
        <v>10000</v>
      </c>
      <c r="C11" s="61">
        <v>9000</v>
      </c>
      <c r="D11" s="61">
        <v>2800</v>
      </c>
      <c r="E11" s="61">
        <v>7278</v>
      </c>
      <c r="F11" s="61">
        <v>0</v>
      </c>
      <c r="G11" s="61">
        <v>6700</v>
      </c>
      <c r="H11" s="61">
        <v>1600</v>
      </c>
      <c r="I11" s="61">
        <v>10400</v>
      </c>
      <c r="J11" s="61">
        <v>6000</v>
      </c>
      <c r="K11" s="61"/>
      <c r="L11" s="61">
        <v>0</v>
      </c>
      <c r="M11" s="61">
        <v>2800</v>
      </c>
      <c r="N11" s="61">
        <v>26880</v>
      </c>
      <c r="O11" s="61">
        <f t="shared" si="1"/>
        <v>83458</v>
      </c>
    </row>
    <row r="12" spans="1:15">
      <c r="A12" s="71" t="s">
        <v>9</v>
      </c>
      <c r="B12" s="60">
        <v>30000</v>
      </c>
      <c r="C12" s="61">
        <v>30000</v>
      </c>
      <c r="D12" s="61">
        <v>30000</v>
      </c>
      <c r="E12" s="61">
        <v>30000</v>
      </c>
      <c r="F12" s="61">
        <v>30000</v>
      </c>
      <c r="G12" s="61">
        <v>30000</v>
      </c>
      <c r="H12" s="61">
        <v>30000</v>
      </c>
      <c r="I12" s="61">
        <v>30000</v>
      </c>
      <c r="J12" s="61">
        <v>40000</v>
      </c>
      <c r="K12" s="61">
        <v>30000</v>
      </c>
      <c r="L12" s="61">
        <v>30000</v>
      </c>
      <c r="M12" s="61">
        <v>30000</v>
      </c>
      <c r="N12" s="61">
        <v>30000</v>
      </c>
      <c r="O12" s="61">
        <f t="shared" si="1"/>
        <v>400000</v>
      </c>
    </row>
    <row r="13" spans="1:15">
      <c r="A13" s="71" t="s">
        <v>10</v>
      </c>
      <c r="B13" s="60">
        <v>20460</v>
      </c>
      <c r="C13" s="61">
        <v>31004</v>
      </c>
      <c r="D13" s="61">
        <v>32930</v>
      </c>
      <c r="E13" s="61">
        <v>12897</v>
      </c>
      <c r="F13" s="61">
        <v>12897</v>
      </c>
      <c r="G13" s="61">
        <v>12897</v>
      </c>
      <c r="H13" s="61">
        <v>15777</v>
      </c>
      <c r="I13" s="61">
        <v>15838</v>
      </c>
      <c r="J13" s="61">
        <v>14417</v>
      </c>
      <c r="K13" s="61">
        <v>12897</v>
      </c>
      <c r="L13" s="61">
        <v>17960</v>
      </c>
      <c r="M13" s="61">
        <v>27630</v>
      </c>
      <c r="N13" s="61">
        <v>23677</v>
      </c>
      <c r="O13" s="61">
        <f t="shared" si="1"/>
        <v>251281</v>
      </c>
    </row>
    <row r="14" spans="1:15">
      <c r="A14" s="71" t="s">
        <v>11</v>
      </c>
      <c r="B14" s="74">
        <v>74909</v>
      </c>
      <c r="C14" s="72">
        <v>100542</v>
      </c>
      <c r="D14" s="61">
        <v>108159</v>
      </c>
      <c r="E14" s="72">
        <v>17671</v>
      </c>
      <c r="F14" s="72">
        <v>81393</v>
      </c>
      <c r="G14" s="72">
        <v>57760</v>
      </c>
      <c r="H14" s="72">
        <v>49658</v>
      </c>
      <c r="I14" s="72">
        <v>48847</v>
      </c>
      <c r="J14" s="72">
        <v>36161</v>
      </c>
      <c r="K14" s="72">
        <v>45466</v>
      </c>
      <c r="L14" s="72">
        <v>44210</v>
      </c>
      <c r="M14" s="72">
        <v>41812</v>
      </c>
      <c r="N14" s="72">
        <v>55147</v>
      </c>
      <c r="O14" s="61">
        <f t="shared" si="1"/>
        <v>761735</v>
      </c>
    </row>
    <row r="15" spans="1:15">
      <c r="A15" s="71" t="s">
        <v>12</v>
      </c>
      <c r="B15" s="60">
        <v>10500</v>
      </c>
      <c r="C15" s="61">
        <v>0</v>
      </c>
      <c r="D15" s="61">
        <v>11047</v>
      </c>
      <c r="E15" s="61">
        <v>4740</v>
      </c>
      <c r="F15" s="61">
        <v>10500</v>
      </c>
      <c r="G15" s="61">
        <v>18900</v>
      </c>
      <c r="H15" s="61">
        <v>10500</v>
      </c>
      <c r="I15" s="61">
        <v>10500</v>
      </c>
      <c r="J15" s="61">
        <v>45950</v>
      </c>
      <c r="K15" s="61">
        <v>10500</v>
      </c>
      <c r="L15" s="61">
        <v>10000</v>
      </c>
      <c r="M15" s="61">
        <v>0</v>
      </c>
      <c r="N15" s="61">
        <v>0</v>
      </c>
      <c r="O15" s="61">
        <f t="shared" si="1"/>
        <v>143137</v>
      </c>
    </row>
    <row r="16" spans="1:15">
      <c r="A16" s="71" t="s">
        <v>13</v>
      </c>
      <c r="B16" s="60">
        <v>3200</v>
      </c>
      <c r="C16" s="61">
        <v>10440</v>
      </c>
      <c r="D16" s="61">
        <v>6119</v>
      </c>
      <c r="E16" s="61">
        <v>0</v>
      </c>
      <c r="F16" s="61">
        <v>1700</v>
      </c>
      <c r="G16" s="61">
        <v>1800</v>
      </c>
      <c r="H16" s="61">
        <v>13700</v>
      </c>
      <c r="I16" s="61">
        <v>1000</v>
      </c>
      <c r="J16" s="61">
        <v>3428</v>
      </c>
      <c r="K16" s="61">
        <v>137089</v>
      </c>
      <c r="L16" s="61">
        <v>2900</v>
      </c>
      <c r="M16" s="61">
        <v>0</v>
      </c>
      <c r="N16" s="61">
        <v>20</v>
      </c>
      <c r="O16" s="61">
        <f t="shared" si="1"/>
        <v>181396</v>
      </c>
    </row>
    <row r="17" spans="1:16">
      <c r="A17" s="71" t="s">
        <v>14</v>
      </c>
      <c r="B17" s="60"/>
      <c r="C17" s="61"/>
      <c r="D17" s="61"/>
      <c r="E17" s="61"/>
      <c r="F17" s="61"/>
      <c r="G17" s="61"/>
      <c r="H17" s="61"/>
      <c r="I17" s="61">
        <v>20000</v>
      </c>
      <c r="J17" s="61"/>
      <c r="K17" s="61"/>
      <c r="L17" s="61">
        <v>0</v>
      </c>
      <c r="M17" s="61">
        <v>0</v>
      </c>
      <c r="N17" s="61">
        <v>0</v>
      </c>
      <c r="O17" s="61">
        <f t="shared" si="1"/>
        <v>20000</v>
      </c>
    </row>
    <row r="18" spans="1:16" ht="12.75" thickBot="1">
      <c r="A18" s="75" t="s">
        <v>15</v>
      </c>
      <c r="B18" s="63">
        <v>80000</v>
      </c>
      <c r="C18" s="64">
        <v>80000</v>
      </c>
      <c r="D18" s="64">
        <v>80000</v>
      </c>
      <c r="E18" s="64">
        <v>87805</v>
      </c>
      <c r="F18" s="64">
        <v>84628</v>
      </c>
      <c r="G18" s="64">
        <v>87600</v>
      </c>
      <c r="H18" s="64">
        <v>80000</v>
      </c>
      <c r="I18" s="64">
        <v>46027</v>
      </c>
      <c r="J18" s="64">
        <v>78000</v>
      </c>
      <c r="K18" s="64">
        <v>266040</v>
      </c>
      <c r="L18" s="64">
        <v>228351</v>
      </c>
      <c r="M18" s="64">
        <v>207239</v>
      </c>
      <c r="N18" s="64">
        <v>240758</v>
      </c>
      <c r="O18" s="61">
        <f t="shared" si="1"/>
        <v>1646448</v>
      </c>
    </row>
    <row r="19" spans="1:16" ht="13.5" thickTop="1" thickBot="1">
      <c r="A19" s="65" t="s">
        <v>83</v>
      </c>
      <c r="B19" s="66">
        <v>369446</v>
      </c>
      <c r="C19" s="67">
        <v>414721</v>
      </c>
      <c r="D19" s="67">
        <v>457988</v>
      </c>
      <c r="E19" s="67">
        <v>403853</v>
      </c>
      <c r="F19" s="67">
        <v>555272</v>
      </c>
      <c r="G19" s="67">
        <v>491496</v>
      </c>
      <c r="H19" s="67">
        <v>485680</v>
      </c>
      <c r="I19" s="67">
        <v>552134</v>
      </c>
      <c r="J19" s="67">
        <v>650228</v>
      </c>
      <c r="K19" s="67">
        <v>813469</v>
      </c>
      <c r="L19" s="67">
        <v>553842</v>
      </c>
      <c r="M19" s="67">
        <v>592052</v>
      </c>
      <c r="N19" s="67">
        <v>952329</v>
      </c>
      <c r="O19" s="67">
        <f>SUM(B19:N19)</f>
        <v>7292510</v>
      </c>
    </row>
    <row r="20" spans="1:16" ht="13.5" thickTop="1" thickBot="1">
      <c r="A20" s="65" t="s">
        <v>84</v>
      </c>
      <c r="B20" s="67">
        <f>B7-B19</f>
        <v>-119946</v>
      </c>
      <c r="C20" s="67">
        <f t="shared" ref="C20:N20" si="2">C7-C19</f>
        <v>-185721</v>
      </c>
      <c r="D20" s="67">
        <f t="shared" si="2"/>
        <v>-181488</v>
      </c>
      <c r="E20" s="67">
        <f t="shared" si="2"/>
        <v>-129680</v>
      </c>
      <c r="F20" s="67">
        <f t="shared" si="2"/>
        <v>-31942</v>
      </c>
      <c r="G20" s="67">
        <f t="shared" si="2"/>
        <v>-129196</v>
      </c>
      <c r="H20" s="67">
        <f t="shared" si="2"/>
        <v>100055</v>
      </c>
      <c r="I20" s="67">
        <f t="shared" si="2"/>
        <v>-141284</v>
      </c>
      <c r="J20" s="67">
        <f t="shared" si="2"/>
        <v>-58642</v>
      </c>
      <c r="K20" s="67">
        <f t="shared" si="2"/>
        <v>45257</v>
      </c>
      <c r="L20" s="67">
        <f t="shared" si="2"/>
        <v>104900</v>
      </c>
      <c r="M20" s="67">
        <f t="shared" si="2"/>
        <v>3982</v>
      </c>
      <c r="N20" s="67">
        <f t="shared" si="2"/>
        <v>-369624</v>
      </c>
      <c r="O20" s="67">
        <f>O7-O19</f>
        <v>-1093329</v>
      </c>
    </row>
    <row r="21" spans="1:16" ht="12.75" thickTop="1">
      <c r="A21" s="76" t="s">
        <v>85</v>
      </c>
      <c r="B21" s="77">
        <f>B4+B20</f>
        <v>-119946</v>
      </c>
      <c r="C21" s="77">
        <f t="shared" ref="C21:M21" si="3">C4+C20</f>
        <v>-305667</v>
      </c>
      <c r="D21" s="77">
        <f t="shared" si="3"/>
        <v>-487155</v>
      </c>
      <c r="E21" s="77">
        <f t="shared" si="3"/>
        <v>-616835</v>
      </c>
      <c r="F21" s="77">
        <f t="shared" si="3"/>
        <v>-648777</v>
      </c>
      <c r="G21" s="77">
        <f t="shared" si="3"/>
        <v>-777973</v>
      </c>
      <c r="H21" s="77">
        <f t="shared" si="3"/>
        <v>-677918</v>
      </c>
      <c r="I21" s="77">
        <f t="shared" si="3"/>
        <v>-819202</v>
      </c>
      <c r="J21" s="77">
        <f t="shared" si="3"/>
        <v>-877844</v>
      </c>
      <c r="K21" s="77">
        <f t="shared" si="3"/>
        <v>-832587</v>
      </c>
      <c r="L21" s="77">
        <f t="shared" si="3"/>
        <v>-727687</v>
      </c>
      <c r="M21" s="77">
        <f t="shared" si="3"/>
        <v>-723705</v>
      </c>
      <c r="N21" s="77">
        <f>N4+N20</f>
        <v>-1093329</v>
      </c>
      <c r="O21" s="77">
        <f>O4+O20</f>
        <v>-1093329</v>
      </c>
    </row>
    <row r="22" spans="1:16">
      <c r="B22" s="4" t="s">
        <v>88</v>
      </c>
      <c r="D22" s="4"/>
      <c r="E22" s="4"/>
      <c r="F22" s="4"/>
      <c r="G22" s="4"/>
      <c r="H22" s="4"/>
      <c r="I22" s="4"/>
      <c r="J22" s="4"/>
      <c r="L22" s="5"/>
      <c r="M22" s="5"/>
      <c r="N22" s="5"/>
      <c r="O22" s="5"/>
      <c r="P22" s="4"/>
    </row>
    <row r="23" spans="1:16">
      <c r="D23" s="4"/>
      <c r="E23" s="4"/>
      <c r="F23" s="4"/>
      <c r="G23" s="4"/>
      <c r="H23" s="4"/>
      <c r="I23" s="4"/>
      <c r="J23" s="4"/>
      <c r="K23" s="4"/>
      <c r="L23" s="5"/>
      <c r="M23" s="5"/>
      <c r="N23" s="5"/>
      <c r="O23" s="5"/>
      <c r="P23" s="4"/>
    </row>
    <row r="24" spans="1:16">
      <c r="A24" s="8">
        <v>2014</v>
      </c>
      <c r="B24" s="8" t="s">
        <v>28</v>
      </c>
      <c r="C24" s="8" t="s">
        <v>29</v>
      </c>
      <c r="D24" s="8" t="s">
        <v>30</v>
      </c>
      <c r="E24" s="8" t="s">
        <v>31</v>
      </c>
      <c r="F24" s="8" t="s">
        <v>32</v>
      </c>
      <c r="G24" s="8" t="s">
        <v>33</v>
      </c>
      <c r="H24" s="8" t="s">
        <v>34</v>
      </c>
      <c r="I24" s="8" t="s">
        <v>35</v>
      </c>
      <c r="J24" s="8" t="s">
        <v>36</v>
      </c>
      <c r="K24" s="8" t="s">
        <v>37</v>
      </c>
      <c r="L24" s="8" t="s">
        <v>38</v>
      </c>
      <c r="M24" s="9" t="s">
        <v>39</v>
      </c>
      <c r="N24" s="10" t="s">
        <v>93</v>
      </c>
    </row>
    <row r="25" spans="1:16" ht="12.75" thickBot="1">
      <c r="A25" s="11" t="s">
        <v>2</v>
      </c>
      <c r="B25" s="12">
        <v>-1093329</v>
      </c>
      <c r="C25" s="12">
        <v>-1952421</v>
      </c>
      <c r="D25" s="12">
        <v>-1855994</v>
      </c>
      <c r="E25" s="12">
        <v>-1708703</v>
      </c>
      <c r="F25" s="12">
        <v>-1692663</v>
      </c>
      <c r="G25" s="12">
        <v>-1807037</v>
      </c>
      <c r="H25" s="12">
        <v>-1764612</v>
      </c>
      <c r="I25" s="12">
        <v>-2214833</v>
      </c>
      <c r="J25" s="12">
        <v>-2555556</v>
      </c>
      <c r="K25" s="12">
        <v>-2839108</v>
      </c>
      <c r="L25" s="12">
        <v>-2869565</v>
      </c>
      <c r="M25" s="13">
        <v>-3191898</v>
      </c>
      <c r="N25" s="14"/>
    </row>
    <row r="26" spans="1:16" ht="12.75" thickTop="1">
      <c r="A26" s="15" t="s">
        <v>3</v>
      </c>
      <c r="B26" s="16">
        <v>348093</v>
      </c>
      <c r="C26" s="16">
        <v>478800</v>
      </c>
      <c r="D26" s="16">
        <v>1071094</v>
      </c>
      <c r="E26" s="16">
        <v>383700</v>
      </c>
      <c r="F26" s="16">
        <v>607617</v>
      </c>
      <c r="G26" s="16">
        <v>948800</v>
      </c>
      <c r="H26" s="16">
        <v>834278</v>
      </c>
      <c r="I26" s="16">
        <v>721500</v>
      </c>
      <c r="J26" s="16">
        <v>444714</v>
      </c>
      <c r="K26" s="16">
        <v>979101</v>
      </c>
      <c r="L26" s="16">
        <v>696700</v>
      </c>
      <c r="M26" s="17">
        <v>1256665</v>
      </c>
      <c r="N26" s="18">
        <v>8771062</v>
      </c>
    </row>
    <row r="27" spans="1:16">
      <c r="A27" s="19" t="s">
        <v>4</v>
      </c>
      <c r="B27" s="20">
        <v>100000</v>
      </c>
      <c r="C27" s="20">
        <v>0</v>
      </c>
      <c r="D27" s="20">
        <v>0</v>
      </c>
      <c r="E27" s="20">
        <v>0</v>
      </c>
      <c r="F27" s="20">
        <v>0</v>
      </c>
      <c r="G27" s="20">
        <v>0</v>
      </c>
      <c r="H27" s="20">
        <v>0</v>
      </c>
      <c r="I27" s="20">
        <v>0</v>
      </c>
      <c r="J27" s="20">
        <v>190000</v>
      </c>
      <c r="K27" s="20">
        <v>0</v>
      </c>
      <c r="L27" s="20">
        <v>0</v>
      </c>
      <c r="M27" s="21">
        <v>122569</v>
      </c>
      <c r="N27" s="22">
        <v>412569</v>
      </c>
    </row>
    <row r="28" spans="1:16" ht="12.75" thickBot="1">
      <c r="A28" s="23" t="s">
        <v>40</v>
      </c>
      <c r="B28" s="24">
        <v>0</v>
      </c>
      <c r="C28" s="24">
        <v>183100</v>
      </c>
      <c r="D28" s="24">
        <v>0</v>
      </c>
      <c r="E28" s="24">
        <v>148150</v>
      </c>
      <c r="F28" s="24">
        <v>11050</v>
      </c>
      <c r="G28" s="24">
        <v>0</v>
      </c>
      <c r="H28" s="24">
        <v>0</v>
      </c>
      <c r="I28" s="24">
        <v>0</v>
      </c>
      <c r="J28" s="24">
        <v>81800</v>
      </c>
      <c r="K28" s="24">
        <v>0</v>
      </c>
      <c r="L28" s="24">
        <v>0</v>
      </c>
      <c r="M28" s="25">
        <v>0</v>
      </c>
      <c r="N28" s="26">
        <v>424100</v>
      </c>
    </row>
    <row r="29" spans="1:16" ht="13.5" thickTop="1" thickBot="1">
      <c r="A29" s="27" t="s">
        <v>41</v>
      </c>
      <c r="B29" s="28">
        <v>448093</v>
      </c>
      <c r="C29" s="28">
        <v>661900</v>
      </c>
      <c r="D29" s="28">
        <v>1071094</v>
      </c>
      <c r="E29" s="28">
        <v>531850</v>
      </c>
      <c r="F29" s="28">
        <v>618667</v>
      </c>
      <c r="G29" s="28">
        <v>948800</v>
      </c>
      <c r="H29" s="28">
        <v>834278</v>
      </c>
      <c r="I29" s="28">
        <v>721500</v>
      </c>
      <c r="J29" s="28">
        <v>716514</v>
      </c>
      <c r="K29" s="28">
        <v>979101</v>
      </c>
      <c r="L29" s="28">
        <v>696700</v>
      </c>
      <c r="M29" s="29">
        <v>1379234</v>
      </c>
      <c r="N29" s="30">
        <v>9607731</v>
      </c>
    </row>
    <row r="30" spans="1:16" ht="13.5" thickTop="1" thickBot="1">
      <c r="A30" s="31" t="s">
        <v>42</v>
      </c>
      <c r="B30" s="28">
        <v>300000</v>
      </c>
      <c r="C30" s="28">
        <v>0</v>
      </c>
      <c r="D30" s="28">
        <v>0</v>
      </c>
      <c r="E30" s="28">
        <v>0</v>
      </c>
      <c r="F30" s="28">
        <v>0</v>
      </c>
      <c r="G30" s="28">
        <v>0</v>
      </c>
      <c r="H30" s="28">
        <v>0</v>
      </c>
      <c r="I30" s="28">
        <v>0</v>
      </c>
      <c r="J30" s="28">
        <v>0</v>
      </c>
      <c r="K30" s="28">
        <v>0</v>
      </c>
      <c r="L30" s="28">
        <v>0</v>
      </c>
      <c r="M30" s="29">
        <v>0</v>
      </c>
      <c r="N30" s="30">
        <v>300000</v>
      </c>
    </row>
    <row r="31" spans="1:16" ht="12.75" thickTop="1">
      <c r="A31" s="32" t="s">
        <v>43</v>
      </c>
      <c r="B31" s="33">
        <v>728910</v>
      </c>
      <c r="C31" s="33">
        <v>211440</v>
      </c>
      <c r="D31" s="33">
        <v>230550</v>
      </c>
      <c r="E31" s="33">
        <v>97637</v>
      </c>
      <c r="F31" s="33">
        <v>291888</v>
      </c>
      <c r="G31" s="33">
        <v>372533</v>
      </c>
      <c r="H31" s="33">
        <v>829227</v>
      </c>
      <c r="I31" s="33">
        <v>475410</v>
      </c>
      <c r="J31" s="33">
        <v>514246</v>
      </c>
      <c r="K31" s="33">
        <v>365452</v>
      </c>
      <c r="L31" s="33">
        <v>540906</v>
      </c>
      <c r="M31" s="34">
        <v>307118</v>
      </c>
      <c r="N31" s="35">
        <v>4965317</v>
      </c>
    </row>
    <row r="32" spans="1:16">
      <c r="A32" s="36" t="s">
        <v>44</v>
      </c>
      <c r="B32" s="20">
        <v>25615</v>
      </c>
      <c r="C32" s="20">
        <v>13868</v>
      </c>
      <c r="D32" s="20">
        <v>45794</v>
      </c>
      <c r="E32" s="20">
        <v>47215</v>
      </c>
      <c r="F32" s="20">
        <v>20149</v>
      </c>
      <c r="G32" s="20">
        <v>28708</v>
      </c>
      <c r="H32" s="20">
        <v>31966</v>
      </c>
      <c r="I32" s="20">
        <v>8274</v>
      </c>
      <c r="J32" s="20">
        <v>51664</v>
      </c>
      <c r="K32" s="20">
        <v>22530</v>
      </c>
      <c r="L32" s="20">
        <v>43684</v>
      </c>
      <c r="M32" s="21">
        <v>49994</v>
      </c>
      <c r="N32" s="22">
        <v>389461</v>
      </c>
    </row>
    <row r="33" spans="1:14">
      <c r="A33" s="36" t="s">
        <v>45</v>
      </c>
      <c r="B33" s="20">
        <v>46591</v>
      </c>
      <c r="C33" s="20">
        <v>3080</v>
      </c>
      <c r="D33" s="20">
        <v>280975</v>
      </c>
      <c r="E33" s="20">
        <v>18630</v>
      </c>
      <c r="F33" s="20">
        <v>29283</v>
      </c>
      <c r="G33" s="20">
        <v>154149</v>
      </c>
      <c r="H33" s="20">
        <v>3359</v>
      </c>
      <c r="I33" s="20">
        <v>50515</v>
      </c>
      <c r="J33" s="20">
        <v>0</v>
      </c>
      <c r="K33" s="20">
        <v>28461</v>
      </c>
      <c r="L33" s="20">
        <v>6995</v>
      </c>
      <c r="M33" s="21">
        <v>278145</v>
      </c>
      <c r="N33" s="22">
        <v>900183</v>
      </c>
    </row>
    <row r="34" spans="1:14">
      <c r="A34" s="36" t="s">
        <v>46</v>
      </c>
      <c r="B34" s="20">
        <v>19250</v>
      </c>
      <c r="C34" s="20">
        <v>3660</v>
      </c>
      <c r="D34" s="20">
        <v>24750</v>
      </c>
      <c r="E34" s="20">
        <v>6000</v>
      </c>
      <c r="F34" s="20">
        <v>1000</v>
      </c>
      <c r="G34" s="20">
        <v>9720</v>
      </c>
      <c r="H34" s="20">
        <v>33200</v>
      </c>
      <c r="I34" s="20">
        <v>0</v>
      </c>
      <c r="J34" s="20">
        <v>3300</v>
      </c>
      <c r="K34" s="20">
        <v>0</v>
      </c>
      <c r="L34" s="20">
        <v>25880</v>
      </c>
      <c r="M34" s="21">
        <v>0</v>
      </c>
      <c r="N34" s="22">
        <v>126760</v>
      </c>
    </row>
    <row r="35" spans="1:14">
      <c r="A35" s="36" t="s">
        <v>47</v>
      </c>
      <c r="B35" s="20">
        <v>54907</v>
      </c>
      <c r="C35" s="20">
        <v>48793</v>
      </c>
      <c r="D35" s="20">
        <v>39220</v>
      </c>
      <c r="E35" s="20">
        <v>48991</v>
      </c>
      <c r="F35" s="20">
        <v>39106</v>
      </c>
      <c r="G35" s="20">
        <v>44775</v>
      </c>
      <c r="H35" s="20">
        <v>58149</v>
      </c>
      <c r="I35" s="20">
        <v>51669</v>
      </c>
      <c r="J35" s="20">
        <v>21159</v>
      </c>
      <c r="K35" s="20">
        <v>23673</v>
      </c>
      <c r="L35" s="20">
        <v>38649</v>
      </c>
      <c r="M35" s="21">
        <v>60942</v>
      </c>
      <c r="N35" s="22">
        <v>530033</v>
      </c>
    </row>
    <row r="36" spans="1:14">
      <c r="A36" s="36" t="s">
        <v>48</v>
      </c>
      <c r="B36" s="20">
        <v>21660</v>
      </c>
      <c r="C36" s="20">
        <v>19945</v>
      </c>
      <c r="D36" s="20">
        <v>20664</v>
      </c>
      <c r="E36" s="20">
        <v>3056</v>
      </c>
      <c r="F36" s="20">
        <v>21260</v>
      </c>
      <c r="G36" s="20">
        <v>24416</v>
      </c>
      <c r="H36" s="20">
        <v>22931</v>
      </c>
      <c r="I36" s="20">
        <v>27887</v>
      </c>
      <c r="J36" s="20">
        <v>39695</v>
      </c>
      <c r="K36" s="20">
        <v>20988</v>
      </c>
      <c r="L36" s="20">
        <v>26965</v>
      </c>
      <c r="M36" s="21">
        <v>25136</v>
      </c>
      <c r="N36" s="22">
        <v>274603</v>
      </c>
    </row>
    <row r="37" spans="1:14">
      <c r="A37" s="36" t="s">
        <v>49</v>
      </c>
      <c r="B37" s="20">
        <v>92556</v>
      </c>
      <c r="C37" s="20">
        <v>47202</v>
      </c>
      <c r="D37" s="20">
        <v>42430</v>
      </c>
      <c r="E37" s="20">
        <v>62749</v>
      </c>
      <c r="F37" s="20">
        <v>82346</v>
      </c>
      <c r="G37" s="20">
        <v>59183</v>
      </c>
      <c r="H37" s="20">
        <v>80357</v>
      </c>
      <c r="I37" s="20">
        <v>130715</v>
      </c>
      <c r="J37" s="20">
        <v>54437</v>
      </c>
      <c r="K37" s="20">
        <v>74163</v>
      </c>
      <c r="L37" s="20">
        <v>100131</v>
      </c>
      <c r="M37" s="21">
        <v>81990</v>
      </c>
      <c r="N37" s="22">
        <v>908259</v>
      </c>
    </row>
    <row r="38" spans="1:14">
      <c r="A38" s="36" t="s">
        <v>50</v>
      </c>
      <c r="B38" s="20">
        <v>0</v>
      </c>
      <c r="C38" s="20">
        <v>0</v>
      </c>
      <c r="D38" s="20">
        <v>0</v>
      </c>
      <c r="E38" s="20">
        <v>0</v>
      </c>
      <c r="F38" s="20">
        <v>0</v>
      </c>
      <c r="G38" s="20">
        <v>0</v>
      </c>
      <c r="H38" s="20">
        <v>0</v>
      </c>
      <c r="I38" s="20">
        <v>0</v>
      </c>
      <c r="J38" s="20">
        <v>5290</v>
      </c>
      <c r="K38" s="20">
        <v>14958</v>
      </c>
      <c r="L38" s="20">
        <v>0</v>
      </c>
      <c r="M38" s="21">
        <v>0</v>
      </c>
      <c r="N38" s="22">
        <v>20248</v>
      </c>
    </row>
    <row r="39" spans="1:14">
      <c r="A39" s="36" t="s">
        <v>51</v>
      </c>
      <c r="B39" s="20">
        <v>42740</v>
      </c>
      <c r="C39" s="20">
        <v>42485</v>
      </c>
      <c r="D39" s="20">
        <v>40000</v>
      </c>
      <c r="E39" s="20">
        <v>46839</v>
      </c>
      <c r="F39" s="20">
        <v>42300</v>
      </c>
      <c r="G39" s="20">
        <v>52891</v>
      </c>
      <c r="H39" s="20">
        <v>43240</v>
      </c>
      <c r="I39" s="20">
        <v>46301</v>
      </c>
      <c r="J39" s="20">
        <v>65231</v>
      </c>
      <c r="K39" s="20">
        <v>40330</v>
      </c>
      <c r="L39" s="20">
        <v>3247</v>
      </c>
      <c r="M39" s="21">
        <v>304670</v>
      </c>
      <c r="N39" s="22">
        <v>770274</v>
      </c>
    </row>
    <row r="40" spans="1:14">
      <c r="A40" s="36" t="s">
        <v>52</v>
      </c>
      <c r="B40" s="20">
        <v>5076</v>
      </c>
      <c r="C40" s="20">
        <v>0</v>
      </c>
      <c r="D40" s="20">
        <v>12192</v>
      </c>
      <c r="E40" s="20">
        <v>0</v>
      </c>
      <c r="F40" s="20">
        <v>30000</v>
      </c>
      <c r="G40" s="20">
        <v>0</v>
      </c>
      <c r="H40" s="20">
        <v>22070</v>
      </c>
      <c r="I40" s="20">
        <v>21452</v>
      </c>
      <c r="J40" s="20">
        <v>10044</v>
      </c>
      <c r="K40" s="20">
        <v>8878</v>
      </c>
      <c r="L40" s="20">
        <v>2576</v>
      </c>
      <c r="M40" s="21">
        <v>24647</v>
      </c>
      <c r="N40" s="22">
        <v>136935</v>
      </c>
    </row>
    <row r="41" spans="1:14">
      <c r="A41" s="36" t="s">
        <v>53</v>
      </c>
      <c r="B41" s="20">
        <v>180000</v>
      </c>
      <c r="C41" s="20">
        <v>175000</v>
      </c>
      <c r="D41" s="20">
        <v>185000</v>
      </c>
      <c r="E41" s="20">
        <v>160000</v>
      </c>
      <c r="F41" s="20">
        <v>163000</v>
      </c>
      <c r="G41" s="20">
        <v>160000</v>
      </c>
      <c r="H41" s="20">
        <v>160000</v>
      </c>
      <c r="I41" s="20">
        <v>250000</v>
      </c>
      <c r="J41" s="20">
        <v>235000</v>
      </c>
      <c r="K41" s="20">
        <v>230000</v>
      </c>
      <c r="L41" s="20">
        <v>230000</v>
      </c>
      <c r="M41" s="21">
        <v>0</v>
      </c>
      <c r="N41" s="22">
        <v>2128000</v>
      </c>
    </row>
    <row r="42" spans="1:14" ht="12.75" thickBot="1">
      <c r="A42" s="37" t="s">
        <v>54</v>
      </c>
      <c r="B42" s="38">
        <v>389880</v>
      </c>
      <c r="C42" s="38">
        <v>0</v>
      </c>
      <c r="D42" s="38">
        <v>2228</v>
      </c>
      <c r="E42" s="38">
        <v>24693</v>
      </c>
      <c r="F42" s="38">
        <v>12709</v>
      </c>
      <c r="G42" s="38">
        <v>0</v>
      </c>
      <c r="H42" s="38">
        <v>0</v>
      </c>
      <c r="I42" s="38">
        <v>0</v>
      </c>
      <c r="J42" s="38">
        <v>0</v>
      </c>
      <c r="K42" s="38">
        <v>180125</v>
      </c>
      <c r="L42" s="38">
        <v>0</v>
      </c>
      <c r="M42" s="39">
        <v>0</v>
      </c>
      <c r="N42" s="22">
        <v>609635</v>
      </c>
    </row>
    <row r="43" spans="1:14" ht="13.5" thickTop="1" thickBot="1">
      <c r="A43" s="27" t="s">
        <v>55</v>
      </c>
      <c r="B43" s="28">
        <v>1607185</v>
      </c>
      <c r="C43" s="28">
        <v>565473</v>
      </c>
      <c r="D43" s="28">
        <v>923803</v>
      </c>
      <c r="E43" s="28">
        <v>515810</v>
      </c>
      <c r="F43" s="28">
        <v>733041</v>
      </c>
      <c r="G43" s="28">
        <v>906375</v>
      </c>
      <c r="H43" s="28">
        <v>1284499</v>
      </c>
      <c r="I43" s="28">
        <v>1062223</v>
      </c>
      <c r="J43" s="28">
        <v>1000066</v>
      </c>
      <c r="K43" s="28">
        <v>1009558</v>
      </c>
      <c r="L43" s="28">
        <v>1019033</v>
      </c>
      <c r="M43" s="28">
        <v>1132642</v>
      </c>
      <c r="N43" s="30">
        <v>11759708</v>
      </c>
    </row>
    <row r="44" spans="1:14" ht="13.5" thickTop="1" thickBot="1">
      <c r="A44" s="40" t="s">
        <v>56</v>
      </c>
      <c r="B44" s="38">
        <v>0</v>
      </c>
      <c r="C44" s="38">
        <v>0</v>
      </c>
      <c r="D44" s="38">
        <v>0</v>
      </c>
      <c r="E44" s="38">
        <v>0</v>
      </c>
      <c r="F44" s="38">
        <v>0</v>
      </c>
      <c r="G44" s="38">
        <v>0</v>
      </c>
      <c r="H44" s="38">
        <v>0</v>
      </c>
      <c r="I44" s="38">
        <v>0</v>
      </c>
      <c r="J44" s="38">
        <v>0</v>
      </c>
      <c r="K44" s="38">
        <v>0</v>
      </c>
      <c r="L44" s="38">
        <v>0</v>
      </c>
      <c r="M44" s="39">
        <v>0</v>
      </c>
      <c r="N44" s="30">
        <v>0</v>
      </c>
    </row>
    <row r="45" spans="1:14" ht="13.5" thickTop="1" thickBot="1">
      <c r="A45" s="41" t="s">
        <v>57</v>
      </c>
      <c r="B45" s="42">
        <v>-859092</v>
      </c>
      <c r="C45" s="42">
        <v>96427</v>
      </c>
      <c r="D45" s="42">
        <v>147291</v>
      </c>
      <c r="E45" s="42">
        <v>16040</v>
      </c>
      <c r="F45" s="42">
        <v>-114374</v>
      </c>
      <c r="G45" s="42">
        <v>42425</v>
      </c>
      <c r="H45" s="42">
        <v>-450221</v>
      </c>
      <c r="I45" s="42">
        <v>-340723</v>
      </c>
      <c r="J45" s="42">
        <v>-283552</v>
      </c>
      <c r="K45" s="42">
        <v>-30457</v>
      </c>
      <c r="L45" s="42">
        <v>-322333</v>
      </c>
      <c r="M45" s="42">
        <v>246592</v>
      </c>
      <c r="N45" s="43">
        <v>-1851977</v>
      </c>
    </row>
    <row r="46" spans="1:14" ht="12.75" thickTop="1">
      <c r="A46" s="41" t="s">
        <v>58</v>
      </c>
      <c r="B46" s="42">
        <v>-1952421</v>
      </c>
      <c r="C46" s="42">
        <v>-1855994</v>
      </c>
      <c r="D46" s="42">
        <v>-1708703</v>
      </c>
      <c r="E46" s="42">
        <v>-1692663</v>
      </c>
      <c r="F46" s="42">
        <v>-1807037</v>
      </c>
      <c r="G46" s="42">
        <v>-1764612</v>
      </c>
      <c r="H46" s="42">
        <v>-2214833</v>
      </c>
      <c r="I46" s="42">
        <v>-2555556</v>
      </c>
      <c r="J46" s="42">
        <v>-2839108</v>
      </c>
      <c r="K46" s="42">
        <v>-2869565</v>
      </c>
      <c r="L46" s="42">
        <v>-3191898</v>
      </c>
      <c r="M46" s="42">
        <v>-2945306</v>
      </c>
      <c r="N46" s="43">
        <v>-2945306</v>
      </c>
    </row>
    <row r="49" spans="1:14">
      <c r="A49" s="8">
        <v>2015</v>
      </c>
      <c r="B49" s="8" t="s">
        <v>28</v>
      </c>
      <c r="C49" s="8" t="s">
        <v>29</v>
      </c>
      <c r="D49" s="8" t="s">
        <v>30</v>
      </c>
      <c r="E49" s="8" t="s">
        <v>31</v>
      </c>
      <c r="F49" s="8" t="s">
        <v>32</v>
      </c>
      <c r="G49" s="8" t="s">
        <v>33</v>
      </c>
      <c r="H49" s="8" t="s">
        <v>34</v>
      </c>
      <c r="I49" s="8" t="s">
        <v>35</v>
      </c>
      <c r="J49" s="8" t="s">
        <v>36</v>
      </c>
      <c r="K49" s="8" t="s">
        <v>37</v>
      </c>
      <c r="L49" s="8" t="s">
        <v>38</v>
      </c>
      <c r="M49" s="9" t="s">
        <v>39</v>
      </c>
      <c r="N49" s="10" t="s">
        <v>93</v>
      </c>
    </row>
    <row r="50" spans="1:14" ht="12.75" thickBot="1">
      <c r="A50" s="11" t="s">
        <v>1</v>
      </c>
      <c r="B50" s="12">
        <v>-2945306</v>
      </c>
      <c r="C50" s="12">
        <v>-3252527</v>
      </c>
      <c r="D50" s="12">
        <v>-3287744</v>
      </c>
      <c r="E50" s="12">
        <v>-3719464</v>
      </c>
      <c r="F50" s="12">
        <v>-3765084</v>
      </c>
      <c r="G50" s="12">
        <v>-4034474</v>
      </c>
      <c r="H50" s="12">
        <v>-4270307</v>
      </c>
      <c r="I50" s="12">
        <v>-4366296</v>
      </c>
      <c r="J50" s="12">
        <v>7090075</v>
      </c>
      <c r="K50" s="12">
        <v>6175195</v>
      </c>
      <c r="L50" s="12">
        <v>5719252</v>
      </c>
      <c r="M50" s="12">
        <v>4777947</v>
      </c>
      <c r="N50" s="14"/>
    </row>
    <row r="51" spans="1:14" ht="12.75" thickTop="1">
      <c r="A51" s="15" t="s">
        <v>3</v>
      </c>
      <c r="B51" s="16">
        <v>482065</v>
      </c>
      <c r="C51" s="16">
        <v>747157</v>
      </c>
      <c r="D51" s="16">
        <v>809696</v>
      </c>
      <c r="E51" s="16">
        <v>835860</v>
      </c>
      <c r="F51" s="16">
        <v>729400</v>
      </c>
      <c r="G51" s="16">
        <v>502275</v>
      </c>
      <c r="H51" s="16">
        <v>506393</v>
      </c>
      <c r="I51" s="16">
        <v>797650</v>
      </c>
      <c r="J51" s="16">
        <v>426705</v>
      </c>
      <c r="K51" s="16">
        <v>581240</v>
      </c>
      <c r="L51" s="16">
        <v>2192101</v>
      </c>
      <c r="M51" s="17">
        <v>989828</v>
      </c>
      <c r="N51" s="18">
        <v>9600370</v>
      </c>
    </row>
    <row r="52" spans="1:14">
      <c r="A52" s="19" t="s">
        <v>4</v>
      </c>
      <c r="B52" s="20">
        <v>0</v>
      </c>
      <c r="C52" s="20">
        <v>110000</v>
      </c>
      <c r="D52" s="20">
        <v>0</v>
      </c>
      <c r="E52" s="20">
        <v>0</v>
      </c>
      <c r="F52" s="20">
        <v>0</v>
      </c>
      <c r="G52" s="20">
        <v>0</v>
      </c>
      <c r="H52" s="20">
        <v>0</v>
      </c>
      <c r="I52" s="20">
        <v>11608500</v>
      </c>
      <c r="J52" s="20">
        <v>290000</v>
      </c>
      <c r="K52" s="20">
        <v>0</v>
      </c>
      <c r="L52" s="20">
        <v>0</v>
      </c>
      <c r="M52" s="21">
        <v>0</v>
      </c>
      <c r="N52" s="22">
        <v>12008500</v>
      </c>
    </row>
    <row r="53" spans="1:14" ht="12.75" thickBot="1">
      <c r="A53" s="23" t="s">
        <v>40</v>
      </c>
      <c r="B53" s="24">
        <v>343913</v>
      </c>
      <c r="C53" s="24">
        <v>0</v>
      </c>
      <c r="D53" s="24">
        <v>0</v>
      </c>
      <c r="E53" s="24">
        <v>152030</v>
      </c>
      <c r="F53" s="24">
        <v>6100</v>
      </c>
      <c r="G53" s="24">
        <v>63378</v>
      </c>
      <c r="H53" s="24">
        <v>150228</v>
      </c>
      <c r="I53" s="24">
        <v>18950</v>
      </c>
      <c r="J53" s="24">
        <v>57642</v>
      </c>
      <c r="K53" s="24">
        <v>83457</v>
      </c>
      <c r="L53" s="24">
        <v>101263</v>
      </c>
      <c r="M53" s="25">
        <v>14020</v>
      </c>
      <c r="N53" s="26">
        <v>990981</v>
      </c>
    </row>
    <row r="54" spans="1:14" ht="13.5" thickTop="1" thickBot="1">
      <c r="A54" s="27" t="s">
        <v>41</v>
      </c>
      <c r="B54" s="28">
        <v>825978</v>
      </c>
      <c r="C54" s="28">
        <v>857157</v>
      </c>
      <c r="D54" s="28">
        <v>809696</v>
      </c>
      <c r="E54" s="28">
        <v>987890</v>
      </c>
      <c r="F54" s="28">
        <v>735500</v>
      </c>
      <c r="G54" s="28">
        <v>565653</v>
      </c>
      <c r="H54" s="28">
        <v>656621</v>
      </c>
      <c r="I54" s="28">
        <v>12425100</v>
      </c>
      <c r="J54" s="28">
        <v>774347</v>
      </c>
      <c r="K54" s="28">
        <v>664697</v>
      </c>
      <c r="L54" s="28">
        <v>2293364</v>
      </c>
      <c r="M54" s="29">
        <v>1003848</v>
      </c>
      <c r="N54" s="30">
        <v>22599851</v>
      </c>
    </row>
    <row r="55" spans="1:14" ht="13.5" thickTop="1" thickBot="1">
      <c r="A55" s="31" t="s">
        <v>42</v>
      </c>
      <c r="B55" s="28">
        <v>0</v>
      </c>
      <c r="C55" s="28">
        <v>0</v>
      </c>
      <c r="D55" s="28">
        <v>0</v>
      </c>
      <c r="E55" s="28">
        <v>0</v>
      </c>
      <c r="F55" s="28">
        <v>0</v>
      </c>
      <c r="G55" s="28">
        <v>0</v>
      </c>
      <c r="H55" s="28">
        <v>0</v>
      </c>
      <c r="I55" s="28">
        <v>0</v>
      </c>
      <c r="J55" s="28">
        <v>0</v>
      </c>
      <c r="K55" s="28">
        <v>0</v>
      </c>
      <c r="L55" s="28">
        <v>0</v>
      </c>
      <c r="M55" s="29">
        <v>0</v>
      </c>
      <c r="N55" s="30">
        <v>0</v>
      </c>
    </row>
    <row r="56" spans="1:14" ht="12.75" thickTop="1">
      <c r="A56" s="32" t="s">
        <v>43</v>
      </c>
      <c r="B56" s="33">
        <v>683894</v>
      </c>
      <c r="C56" s="33">
        <v>446188</v>
      </c>
      <c r="D56" s="33">
        <v>727727</v>
      </c>
      <c r="E56" s="33">
        <v>329894</v>
      </c>
      <c r="F56" s="33">
        <v>465030</v>
      </c>
      <c r="G56" s="33">
        <v>212130</v>
      </c>
      <c r="H56" s="33">
        <v>182247</v>
      </c>
      <c r="I56" s="33">
        <v>407640</v>
      </c>
      <c r="J56" s="33">
        <v>377512</v>
      </c>
      <c r="K56" s="33">
        <v>294711</v>
      </c>
      <c r="L56" s="33">
        <v>487213</v>
      </c>
      <c r="M56" s="34">
        <v>799111</v>
      </c>
      <c r="N56" s="35">
        <v>5413297</v>
      </c>
    </row>
    <row r="57" spans="1:14">
      <c r="A57" s="36" t="s">
        <v>44</v>
      </c>
      <c r="B57" s="20">
        <v>37006</v>
      </c>
      <c r="C57" s="20">
        <v>25806</v>
      </c>
      <c r="D57" s="20">
        <v>21136</v>
      </c>
      <c r="E57" s="20">
        <v>32231</v>
      </c>
      <c r="F57" s="20">
        <v>38759</v>
      </c>
      <c r="G57" s="20">
        <v>17285</v>
      </c>
      <c r="H57" s="20">
        <v>8876</v>
      </c>
      <c r="I57" s="20">
        <v>74355</v>
      </c>
      <c r="J57" s="20">
        <v>52388</v>
      </c>
      <c r="K57" s="20">
        <v>25308</v>
      </c>
      <c r="L57" s="20">
        <v>25662</v>
      </c>
      <c r="M57" s="21">
        <v>22865</v>
      </c>
      <c r="N57" s="22">
        <v>381677</v>
      </c>
    </row>
    <row r="58" spans="1:14">
      <c r="A58" s="36" t="s">
        <v>45</v>
      </c>
      <c r="B58" s="20">
        <v>68982</v>
      </c>
      <c r="C58" s="20">
        <v>10594</v>
      </c>
      <c r="D58" s="20">
        <v>19746</v>
      </c>
      <c r="E58" s="20">
        <v>19340</v>
      </c>
      <c r="F58" s="20">
        <v>21968</v>
      </c>
      <c r="G58" s="20">
        <v>28472</v>
      </c>
      <c r="H58" s="20">
        <v>90516</v>
      </c>
      <c r="I58" s="20">
        <v>9374</v>
      </c>
      <c r="J58" s="20">
        <v>46015</v>
      </c>
      <c r="K58" s="20">
        <v>166553</v>
      </c>
      <c r="L58" s="20">
        <v>1712526</v>
      </c>
      <c r="M58" s="21">
        <v>5100</v>
      </c>
      <c r="N58" s="22">
        <v>2199186</v>
      </c>
    </row>
    <row r="59" spans="1:14">
      <c r="A59" s="36" t="s">
        <v>46</v>
      </c>
      <c r="B59" s="20">
        <v>4600</v>
      </c>
      <c r="C59" s="20">
        <v>5260</v>
      </c>
      <c r="D59" s="20">
        <v>32520</v>
      </c>
      <c r="E59" s="20">
        <v>10720</v>
      </c>
      <c r="F59" s="20">
        <v>0</v>
      </c>
      <c r="G59" s="20">
        <v>29520</v>
      </c>
      <c r="H59" s="20">
        <v>2165</v>
      </c>
      <c r="I59" s="20">
        <v>2835</v>
      </c>
      <c r="J59" s="20">
        <v>0</v>
      </c>
      <c r="K59" s="20">
        <v>0</v>
      </c>
      <c r="L59" s="20">
        <v>21400</v>
      </c>
      <c r="M59" s="21">
        <v>0</v>
      </c>
      <c r="N59" s="22">
        <v>109020</v>
      </c>
    </row>
    <row r="60" spans="1:14">
      <c r="A60" s="36" t="s">
        <v>47</v>
      </c>
      <c r="B60" s="20">
        <v>65998</v>
      </c>
      <c r="C60" s="20">
        <v>57472</v>
      </c>
      <c r="D60" s="20">
        <v>82994</v>
      </c>
      <c r="E60" s="20">
        <v>65616</v>
      </c>
      <c r="F60" s="20">
        <v>38941</v>
      </c>
      <c r="G60" s="20">
        <v>66674</v>
      </c>
      <c r="H60" s="20">
        <v>50783</v>
      </c>
      <c r="I60" s="20">
        <v>56356</v>
      </c>
      <c r="J60" s="20">
        <v>49223</v>
      </c>
      <c r="K60" s="20">
        <v>37268</v>
      </c>
      <c r="L60" s="20">
        <v>56849</v>
      </c>
      <c r="M60" s="21">
        <v>61422</v>
      </c>
      <c r="N60" s="22">
        <v>689596</v>
      </c>
    </row>
    <row r="61" spans="1:14">
      <c r="A61" s="36" t="s">
        <v>48</v>
      </c>
      <c r="B61" s="20">
        <v>0</v>
      </c>
      <c r="C61" s="20">
        <v>724</v>
      </c>
      <c r="D61" s="20">
        <v>17054</v>
      </c>
      <c r="E61" s="20">
        <v>22273</v>
      </c>
      <c r="F61" s="20">
        <v>15413</v>
      </c>
      <c r="G61" s="20">
        <v>12306</v>
      </c>
      <c r="H61" s="20">
        <v>27344</v>
      </c>
      <c r="I61" s="20">
        <v>25431</v>
      </c>
      <c r="J61" s="20">
        <v>2226</v>
      </c>
      <c r="K61" s="20">
        <v>48860</v>
      </c>
      <c r="L61" s="20">
        <v>12280</v>
      </c>
      <c r="M61" s="21">
        <v>15059</v>
      </c>
      <c r="N61" s="22">
        <v>198970</v>
      </c>
    </row>
    <row r="62" spans="1:14">
      <c r="A62" s="36" t="s">
        <v>49</v>
      </c>
      <c r="B62" s="20">
        <v>65210</v>
      </c>
      <c r="C62" s="20">
        <v>141925</v>
      </c>
      <c r="D62" s="20">
        <v>76322</v>
      </c>
      <c r="E62" s="20">
        <v>92617</v>
      </c>
      <c r="F62" s="20">
        <v>80679</v>
      </c>
      <c r="G62" s="20">
        <v>76980</v>
      </c>
      <c r="H62" s="20">
        <v>51885</v>
      </c>
      <c r="I62" s="20">
        <v>57267</v>
      </c>
      <c r="J62" s="20">
        <v>54774</v>
      </c>
      <c r="K62" s="20">
        <v>63401</v>
      </c>
      <c r="L62" s="20">
        <v>78129</v>
      </c>
      <c r="M62" s="21">
        <v>80150</v>
      </c>
      <c r="N62" s="22">
        <v>919339</v>
      </c>
    </row>
    <row r="63" spans="1:14">
      <c r="A63" s="36" t="s">
        <v>50</v>
      </c>
      <c r="B63" s="20">
        <v>0</v>
      </c>
      <c r="C63" s="20">
        <v>0</v>
      </c>
      <c r="D63" s="20">
        <v>0</v>
      </c>
      <c r="E63" s="20">
        <v>6664</v>
      </c>
      <c r="F63" s="20">
        <v>0</v>
      </c>
      <c r="G63" s="20">
        <v>16510</v>
      </c>
      <c r="H63" s="20">
        <v>0</v>
      </c>
      <c r="I63" s="20">
        <v>0</v>
      </c>
      <c r="J63" s="20">
        <v>0</v>
      </c>
      <c r="K63" s="20">
        <v>0</v>
      </c>
      <c r="L63" s="20">
        <v>0</v>
      </c>
      <c r="M63" s="21">
        <v>5674</v>
      </c>
      <c r="N63" s="22">
        <v>28848</v>
      </c>
    </row>
    <row r="64" spans="1:14">
      <c r="A64" s="36" t="s">
        <v>51</v>
      </c>
      <c r="B64" s="20">
        <v>1380</v>
      </c>
      <c r="C64" s="20">
        <v>4405</v>
      </c>
      <c r="D64" s="20">
        <v>8917</v>
      </c>
      <c r="E64" s="20">
        <v>5325</v>
      </c>
      <c r="F64" s="20">
        <v>4350</v>
      </c>
      <c r="G64" s="20">
        <v>3650</v>
      </c>
      <c r="H64" s="20">
        <v>5180</v>
      </c>
      <c r="I64" s="20">
        <v>697</v>
      </c>
      <c r="J64" s="20">
        <v>110</v>
      </c>
      <c r="K64" s="20">
        <v>6619</v>
      </c>
      <c r="L64" s="20">
        <v>5610</v>
      </c>
      <c r="M64" s="21">
        <v>8296</v>
      </c>
      <c r="N64" s="22">
        <v>54539</v>
      </c>
    </row>
    <row r="65" spans="1:14">
      <c r="A65" s="36" t="s">
        <v>52</v>
      </c>
      <c r="B65" s="20">
        <v>16129</v>
      </c>
      <c r="C65" s="20">
        <v>0</v>
      </c>
      <c r="D65" s="20">
        <v>0</v>
      </c>
      <c r="E65" s="20">
        <v>30</v>
      </c>
      <c r="F65" s="20">
        <v>4750</v>
      </c>
      <c r="G65" s="20">
        <v>277</v>
      </c>
      <c r="H65" s="20">
        <v>851</v>
      </c>
      <c r="I65" s="20">
        <v>0</v>
      </c>
      <c r="J65" s="20">
        <v>0</v>
      </c>
      <c r="K65" s="20">
        <v>5920</v>
      </c>
      <c r="L65" s="20">
        <v>0</v>
      </c>
      <c r="M65" s="21">
        <v>0</v>
      </c>
      <c r="N65" s="22">
        <v>27957</v>
      </c>
    </row>
    <row r="66" spans="1:14">
      <c r="A66" s="36" t="s">
        <v>53</v>
      </c>
      <c r="B66" s="20">
        <v>190000</v>
      </c>
      <c r="C66" s="20">
        <v>200000</v>
      </c>
      <c r="D66" s="20">
        <v>255000</v>
      </c>
      <c r="E66" s="20">
        <v>282000</v>
      </c>
      <c r="F66" s="20">
        <v>335000</v>
      </c>
      <c r="G66" s="20">
        <v>330000</v>
      </c>
      <c r="H66" s="20">
        <v>330000</v>
      </c>
      <c r="I66" s="20">
        <v>330000</v>
      </c>
      <c r="J66" s="20">
        <v>325000</v>
      </c>
      <c r="K66" s="20">
        <v>355000</v>
      </c>
      <c r="L66" s="20">
        <v>335000</v>
      </c>
      <c r="M66" s="21">
        <v>420000</v>
      </c>
      <c r="N66" s="22">
        <v>3687000</v>
      </c>
    </row>
    <row r="67" spans="1:14">
      <c r="A67" s="36" t="s">
        <v>54</v>
      </c>
      <c r="B67" s="20">
        <v>0</v>
      </c>
      <c r="C67" s="20">
        <v>0</v>
      </c>
      <c r="D67" s="20">
        <v>0</v>
      </c>
      <c r="E67" s="20">
        <v>166800</v>
      </c>
      <c r="F67" s="20">
        <v>0</v>
      </c>
      <c r="G67" s="20">
        <v>7682</v>
      </c>
      <c r="H67" s="20">
        <v>2763</v>
      </c>
      <c r="I67" s="20">
        <v>4774</v>
      </c>
      <c r="J67" s="20">
        <v>1979</v>
      </c>
      <c r="K67" s="20">
        <v>0</v>
      </c>
      <c r="L67" s="20">
        <v>0</v>
      </c>
      <c r="M67" s="21">
        <v>0</v>
      </c>
      <c r="N67" s="22">
        <v>183998</v>
      </c>
    </row>
    <row r="68" spans="1:14" ht="12.75" thickBot="1">
      <c r="A68" s="37" t="s">
        <v>91</v>
      </c>
      <c r="B68" s="38">
        <v>0</v>
      </c>
      <c r="C68" s="38">
        <v>0</v>
      </c>
      <c r="D68" s="38">
        <v>0</v>
      </c>
      <c r="E68" s="38">
        <v>0</v>
      </c>
      <c r="F68" s="38">
        <v>0</v>
      </c>
      <c r="G68" s="38">
        <v>0</v>
      </c>
      <c r="H68" s="38">
        <v>0</v>
      </c>
      <c r="I68" s="38">
        <v>0</v>
      </c>
      <c r="J68" s="38">
        <v>780000</v>
      </c>
      <c r="K68" s="38">
        <v>117000</v>
      </c>
      <c r="L68" s="38">
        <v>500000</v>
      </c>
      <c r="M68" s="39">
        <v>190000</v>
      </c>
      <c r="N68" s="35">
        <v>1587000</v>
      </c>
    </row>
    <row r="69" spans="1:14" ht="13.5" thickTop="1" thickBot="1">
      <c r="A69" s="27" t="s">
        <v>55</v>
      </c>
      <c r="B69" s="28">
        <v>1133199</v>
      </c>
      <c r="C69" s="28">
        <v>892374</v>
      </c>
      <c r="D69" s="28">
        <v>1241416</v>
      </c>
      <c r="E69" s="28">
        <v>1033510</v>
      </c>
      <c r="F69" s="28">
        <v>1004890</v>
      </c>
      <c r="G69" s="28">
        <v>801486</v>
      </c>
      <c r="H69" s="28">
        <v>752610</v>
      </c>
      <c r="I69" s="28">
        <v>968729</v>
      </c>
      <c r="J69" s="28">
        <v>1689227</v>
      </c>
      <c r="K69" s="28">
        <v>1120640</v>
      </c>
      <c r="L69" s="28">
        <v>3234669</v>
      </c>
      <c r="M69" s="28">
        <v>1607677</v>
      </c>
      <c r="N69" s="30">
        <v>15480427</v>
      </c>
    </row>
    <row r="70" spans="1:14" ht="13.5" thickTop="1" thickBot="1">
      <c r="A70" s="40" t="s">
        <v>56</v>
      </c>
      <c r="B70" s="38">
        <v>0</v>
      </c>
      <c r="C70" s="38">
        <v>0</v>
      </c>
      <c r="D70" s="38">
        <v>0</v>
      </c>
      <c r="E70" s="38">
        <v>0</v>
      </c>
      <c r="F70" s="38">
        <v>0</v>
      </c>
      <c r="G70" s="38">
        <v>0</v>
      </c>
      <c r="H70" s="38">
        <v>0</v>
      </c>
      <c r="I70" s="38">
        <v>0</v>
      </c>
      <c r="J70" s="38">
        <v>0</v>
      </c>
      <c r="K70" s="38">
        <v>0</v>
      </c>
      <c r="L70" s="38">
        <v>0</v>
      </c>
      <c r="M70" s="39">
        <v>0</v>
      </c>
      <c r="N70" s="30">
        <v>0</v>
      </c>
    </row>
    <row r="71" spans="1:14" ht="13.5" thickTop="1" thickBot="1">
      <c r="A71" s="41" t="s">
        <v>57</v>
      </c>
      <c r="B71" s="42">
        <v>-307221</v>
      </c>
      <c r="C71" s="42">
        <v>-35217</v>
      </c>
      <c r="D71" s="42">
        <v>-431720</v>
      </c>
      <c r="E71" s="42">
        <v>-45620</v>
      </c>
      <c r="F71" s="42">
        <v>-269390</v>
      </c>
      <c r="G71" s="42">
        <v>-235833</v>
      </c>
      <c r="H71" s="42">
        <v>-95989</v>
      </c>
      <c r="I71" s="42">
        <v>11456371</v>
      </c>
      <c r="J71" s="42">
        <v>-914880</v>
      </c>
      <c r="K71" s="42">
        <v>-455943</v>
      </c>
      <c r="L71" s="42">
        <v>-941305</v>
      </c>
      <c r="M71" s="42">
        <v>-603829</v>
      </c>
      <c r="N71" s="43">
        <v>7119424</v>
      </c>
    </row>
    <row r="72" spans="1:14" ht="12.75" thickTop="1">
      <c r="A72" s="41" t="s">
        <v>58</v>
      </c>
      <c r="B72" s="42">
        <v>-3252527</v>
      </c>
      <c r="C72" s="42">
        <v>-3287744</v>
      </c>
      <c r="D72" s="42">
        <v>-3719464</v>
      </c>
      <c r="E72" s="42">
        <v>-3765084</v>
      </c>
      <c r="F72" s="42">
        <v>-4034474</v>
      </c>
      <c r="G72" s="42">
        <v>-4270307</v>
      </c>
      <c r="H72" s="42">
        <v>-4366296</v>
      </c>
      <c r="I72" s="42">
        <v>7090075</v>
      </c>
      <c r="J72" s="42">
        <v>6175195</v>
      </c>
      <c r="K72" s="42">
        <v>5719252</v>
      </c>
      <c r="L72" s="42">
        <v>4777947</v>
      </c>
      <c r="M72" s="42">
        <v>4174118</v>
      </c>
      <c r="N72" s="43">
        <v>4174118</v>
      </c>
    </row>
    <row r="73" spans="1:14">
      <c r="A73" s="1"/>
      <c r="B73" s="1" t="s">
        <v>92</v>
      </c>
      <c r="C73" s="1"/>
      <c r="D73" s="1"/>
      <c r="E73" s="1"/>
      <c r="F73" s="1"/>
      <c r="G73" s="1"/>
      <c r="H73" s="1"/>
      <c r="I73" s="1"/>
      <c r="J73" s="1"/>
      <c r="K73" s="1"/>
      <c r="M73" s="1"/>
      <c r="N73" s="1"/>
    </row>
    <row r="74" spans="1:14">
      <c r="A74" s="1"/>
      <c r="B74" s="2" t="s">
        <v>89</v>
      </c>
      <c r="C74" s="1"/>
      <c r="D74" s="1"/>
      <c r="E74" s="1"/>
      <c r="F74" s="1"/>
      <c r="G74" s="1"/>
      <c r="H74" s="1"/>
      <c r="I74" s="1"/>
      <c r="J74" s="1"/>
      <c r="K74" s="1"/>
      <c r="L74" s="2"/>
      <c r="M74" s="1"/>
      <c r="N74" s="1"/>
    </row>
    <row r="76" spans="1:14">
      <c r="A76" s="44">
        <v>2016</v>
      </c>
      <c r="B76" s="44" t="s">
        <v>28</v>
      </c>
      <c r="C76" s="44" t="s">
        <v>29</v>
      </c>
      <c r="D76" s="44" t="s">
        <v>30</v>
      </c>
      <c r="E76" s="44" t="s">
        <v>31</v>
      </c>
      <c r="F76" s="44" t="s">
        <v>60</v>
      </c>
      <c r="G76" s="44" t="s">
        <v>33</v>
      </c>
      <c r="H76" s="44" t="s">
        <v>34</v>
      </c>
      <c r="I76" s="44" t="s">
        <v>35</v>
      </c>
      <c r="J76" s="44" t="s">
        <v>36</v>
      </c>
      <c r="K76" s="44" t="s">
        <v>37</v>
      </c>
      <c r="L76" s="44" t="s">
        <v>38</v>
      </c>
      <c r="M76" s="44" t="s">
        <v>39</v>
      </c>
      <c r="N76" s="44" t="s">
        <v>94</v>
      </c>
    </row>
    <row r="77" spans="1:14" ht="12.75" thickBot="1">
      <c r="A77" s="50" t="s">
        <v>61</v>
      </c>
      <c r="B77" s="45">
        <v>4174118</v>
      </c>
      <c r="C77" s="45">
        <v>3759936</v>
      </c>
      <c r="D77" s="45">
        <v>3463728</v>
      </c>
      <c r="E77" s="45">
        <v>3789114</v>
      </c>
      <c r="F77" s="45">
        <v>3189164</v>
      </c>
      <c r="G77" s="45">
        <v>2691101</v>
      </c>
      <c r="H77" s="45">
        <f>G100</f>
        <v>2221430</v>
      </c>
      <c r="I77" s="45">
        <f t="shared" ref="I77:M77" si="4">H100</f>
        <v>1471436</v>
      </c>
      <c r="J77" s="45">
        <f t="shared" si="4"/>
        <v>800961</v>
      </c>
      <c r="K77" s="45">
        <f t="shared" si="4"/>
        <v>302719</v>
      </c>
      <c r="L77" s="45">
        <f t="shared" si="4"/>
        <v>-91355</v>
      </c>
      <c r="M77" s="45">
        <f t="shared" si="4"/>
        <v>-1090450</v>
      </c>
      <c r="N77" s="45"/>
    </row>
    <row r="78" spans="1:14" ht="12.75" thickTop="1">
      <c r="A78" s="51" t="s">
        <v>62</v>
      </c>
      <c r="B78" s="46">
        <v>759366</v>
      </c>
      <c r="C78" s="46">
        <v>408510</v>
      </c>
      <c r="D78" s="46">
        <v>1248092</v>
      </c>
      <c r="E78" s="46">
        <v>564790</v>
      </c>
      <c r="F78" s="46">
        <v>577565</v>
      </c>
      <c r="G78" s="46">
        <v>508779</v>
      </c>
      <c r="H78" s="46">
        <v>694276</v>
      </c>
      <c r="I78" s="46">
        <v>546868</v>
      </c>
      <c r="J78" s="46">
        <v>501245</v>
      </c>
      <c r="K78" s="46">
        <v>541822</v>
      </c>
      <c r="L78" s="46">
        <v>326249</v>
      </c>
      <c r="M78" s="46">
        <v>7493913</v>
      </c>
      <c r="N78" s="46">
        <f t="shared" ref="N78:N80" si="5">SUM(B78:M78)</f>
        <v>14171475</v>
      </c>
    </row>
    <row r="79" spans="1:14">
      <c r="A79" s="52" t="s">
        <v>63</v>
      </c>
      <c r="B79" s="47">
        <v>0</v>
      </c>
      <c r="C79" s="47">
        <v>240000</v>
      </c>
      <c r="D79" s="47">
        <v>0</v>
      </c>
      <c r="E79" s="47">
        <v>0</v>
      </c>
      <c r="F79" s="47">
        <v>0</v>
      </c>
      <c r="G79" s="47">
        <v>0</v>
      </c>
      <c r="H79" s="47">
        <v>0</v>
      </c>
      <c r="I79" s="47">
        <v>0</v>
      </c>
      <c r="J79" s="47">
        <v>459670</v>
      </c>
      <c r="K79" s="47">
        <v>0</v>
      </c>
      <c r="L79" s="47">
        <v>0</v>
      </c>
      <c r="M79" s="47">
        <v>0</v>
      </c>
      <c r="N79" s="47">
        <f t="shared" si="5"/>
        <v>699670</v>
      </c>
    </row>
    <row r="80" spans="1:14" ht="12.75" thickBot="1">
      <c r="A80" s="53" t="s">
        <v>64</v>
      </c>
      <c r="B80" s="48">
        <v>29831</v>
      </c>
      <c r="C80" s="48">
        <v>40012</v>
      </c>
      <c r="D80" s="48">
        <v>59589</v>
      </c>
      <c r="E80" s="48">
        <v>180799</v>
      </c>
      <c r="F80" s="48">
        <v>14960</v>
      </c>
      <c r="G80" s="48">
        <v>66520</v>
      </c>
      <c r="H80" s="48">
        <v>26870</v>
      </c>
      <c r="I80" s="48">
        <v>18620</v>
      </c>
      <c r="J80" s="48">
        <v>47560</v>
      </c>
      <c r="K80" s="48">
        <v>20900</v>
      </c>
      <c r="L80" s="48">
        <v>44000</v>
      </c>
      <c r="M80" s="48">
        <v>22900</v>
      </c>
      <c r="N80" s="48">
        <f t="shared" si="5"/>
        <v>572561</v>
      </c>
    </row>
    <row r="81" spans="1:14" ht="13.5" thickTop="1" thickBot="1">
      <c r="A81" s="54" t="s">
        <v>65</v>
      </c>
      <c r="B81" s="49">
        <f>SUM(B78:B80)</f>
        <v>789197</v>
      </c>
      <c r="C81" s="49">
        <f t="shared" ref="C81:M81" si="6">SUM(C78:C80)</f>
        <v>688522</v>
      </c>
      <c r="D81" s="49">
        <f t="shared" si="6"/>
        <v>1307681</v>
      </c>
      <c r="E81" s="49">
        <f t="shared" si="6"/>
        <v>745589</v>
      </c>
      <c r="F81" s="49">
        <f t="shared" si="6"/>
        <v>592525</v>
      </c>
      <c r="G81" s="49">
        <f t="shared" si="6"/>
        <v>575299</v>
      </c>
      <c r="H81" s="49">
        <f t="shared" si="6"/>
        <v>721146</v>
      </c>
      <c r="I81" s="49">
        <f t="shared" si="6"/>
        <v>565488</v>
      </c>
      <c r="J81" s="49">
        <f t="shared" si="6"/>
        <v>1008475</v>
      </c>
      <c r="K81" s="49">
        <f t="shared" si="6"/>
        <v>562722</v>
      </c>
      <c r="L81" s="49">
        <f t="shared" si="6"/>
        <v>370249</v>
      </c>
      <c r="M81" s="49">
        <f t="shared" si="6"/>
        <v>7516813</v>
      </c>
      <c r="N81" s="49">
        <f>SUM(B81:M81)</f>
        <v>15443706</v>
      </c>
    </row>
    <row r="82" spans="1:14" ht="13.5" thickTop="1" thickBot="1">
      <c r="A82" s="54" t="s">
        <v>66</v>
      </c>
      <c r="B82" s="49">
        <v>0</v>
      </c>
      <c r="C82" s="49">
        <v>0</v>
      </c>
      <c r="D82" s="49">
        <v>0</v>
      </c>
      <c r="E82" s="49">
        <v>0</v>
      </c>
      <c r="F82" s="49">
        <v>0</v>
      </c>
      <c r="G82" s="49">
        <v>0</v>
      </c>
      <c r="H82" s="49">
        <v>0</v>
      </c>
      <c r="I82" s="49">
        <v>0</v>
      </c>
      <c r="J82" s="49">
        <v>0</v>
      </c>
      <c r="K82" s="49">
        <v>0</v>
      </c>
      <c r="L82" s="49">
        <v>0</v>
      </c>
      <c r="M82" s="49">
        <v>5500000</v>
      </c>
      <c r="N82" s="49">
        <f t="shared" ref="N82:N97" si="7">SUM(B82:M82)</f>
        <v>5500000</v>
      </c>
    </row>
    <row r="83" spans="1:14" ht="12.75" thickTop="1">
      <c r="A83" s="51" t="s">
        <v>67</v>
      </c>
      <c r="B83" s="46">
        <v>392935</v>
      </c>
      <c r="C83" s="46">
        <v>294740</v>
      </c>
      <c r="D83" s="46">
        <v>234101</v>
      </c>
      <c r="E83" s="46">
        <v>543453</v>
      </c>
      <c r="F83" s="46">
        <v>334995</v>
      </c>
      <c r="G83" s="46">
        <v>336387</v>
      </c>
      <c r="H83" s="46">
        <v>765982</v>
      </c>
      <c r="I83" s="46">
        <v>463062</v>
      </c>
      <c r="J83" s="46">
        <v>598896</v>
      </c>
      <c r="K83" s="46">
        <v>161328</v>
      </c>
      <c r="L83" s="46">
        <v>581522</v>
      </c>
      <c r="M83" s="46">
        <v>346336</v>
      </c>
      <c r="N83" s="46">
        <f t="shared" si="7"/>
        <v>5053737</v>
      </c>
    </row>
    <row r="84" spans="1:14">
      <c r="A84" s="52" t="s">
        <v>68</v>
      </c>
      <c r="B84" s="47">
        <v>26360</v>
      </c>
      <c r="C84" s="47">
        <v>35159</v>
      </c>
      <c r="D84" s="47">
        <v>10996</v>
      </c>
      <c r="E84" s="47">
        <v>20742</v>
      </c>
      <c r="F84" s="47">
        <v>29316</v>
      </c>
      <c r="G84" s="47">
        <v>28244</v>
      </c>
      <c r="H84" s="47">
        <v>73982</v>
      </c>
      <c r="I84" s="47">
        <v>31660</v>
      </c>
      <c r="J84" s="47">
        <v>31092</v>
      </c>
      <c r="K84" s="47">
        <v>23380</v>
      </c>
      <c r="L84" s="47">
        <v>15965</v>
      </c>
      <c r="M84" s="47">
        <v>8984</v>
      </c>
      <c r="N84" s="47">
        <f t="shared" si="7"/>
        <v>335880</v>
      </c>
    </row>
    <row r="85" spans="1:14">
      <c r="A85" s="52" t="s">
        <v>69</v>
      </c>
      <c r="B85" s="47">
        <v>86598</v>
      </c>
      <c r="C85" s="47">
        <v>2064</v>
      </c>
      <c r="D85" s="47">
        <v>19500</v>
      </c>
      <c r="E85" s="47">
        <v>6546</v>
      </c>
      <c r="F85" s="47">
        <v>69376</v>
      </c>
      <c r="G85" s="47">
        <v>53182</v>
      </c>
      <c r="H85" s="47">
        <v>11219</v>
      </c>
      <c r="I85" s="47">
        <v>15967</v>
      </c>
      <c r="J85" s="47">
        <v>11008</v>
      </c>
      <c r="K85" s="47">
        <v>23218</v>
      </c>
      <c r="L85" s="47">
        <v>66240</v>
      </c>
      <c r="M85" s="47">
        <v>178392</v>
      </c>
      <c r="N85" s="47">
        <f t="shared" si="7"/>
        <v>543310</v>
      </c>
    </row>
    <row r="86" spans="1:14">
      <c r="A86" s="52" t="s">
        <v>70</v>
      </c>
      <c r="B86" s="47">
        <v>8748</v>
      </c>
      <c r="C86" s="47">
        <v>0</v>
      </c>
      <c r="D86" s="47">
        <v>2150</v>
      </c>
      <c r="E86" s="47">
        <v>22200</v>
      </c>
      <c r="F86" s="47">
        <v>6780</v>
      </c>
      <c r="G86" s="47">
        <v>1920</v>
      </c>
      <c r="H86" s="47">
        <v>1920</v>
      </c>
      <c r="I86" s="47">
        <v>1920</v>
      </c>
      <c r="J86" s="47">
        <v>1920</v>
      </c>
      <c r="K86" s="47">
        <v>1920</v>
      </c>
      <c r="L86" s="47">
        <v>1920</v>
      </c>
      <c r="M86" s="47">
        <v>1920</v>
      </c>
      <c r="N86" s="47">
        <f t="shared" si="7"/>
        <v>53318</v>
      </c>
    </row>
    <row r="87" spans="1:14">
      <c r="A87" s="52" t="s">
        <v>71</v>
      </c>
      <c r="B87" s="47">
        <v>79795</v>
      </c>
      <c r="C87" s="47">
        <v>105308</v>
      </c>
      <c r="D87" s="47">
        <v>90532</v>
      </c>
      <c r="E87" s="47">
        <v>61138</v>
      </c>
      <c r="F87" s="47">
        <v>46880</v>
      </c>
      <c r="G87" s="47">
        <v>45350</v>
      </c>
      <c r="H87" s="47">
        <v>44689</v>
      </c>
      <c r="I87" s="47">
        <v>48223</v>
      </c>
      <c r="J87" s="47">
        <v>49051</v>
      </c>
      <c r="K87" s="47">
        <v>37552</v>
      </c>
      <c r="L87" s="47">
        <v>54782</v>
      </c>
      <c r="M87" s="47">
        <v>65910</v>
      </c>
      <c r="N87" s="47">
        <f t="shared" si="7"/>
        <v>729210</v>
      </c>
    </row>
    <row r="88" spans="1:14">
      <c r="A88" s="52" t="s">
        <v>72</v>
      </c>
      <c r="B88" s="47">
        <v>16879</v>
      </c>
      <c r="C88" s="47">
        <v>17327</v>
      </c>
      <c r="D88" s="47">
        <v>22049</v>
      </c>
      <c r="E88" s="47">
        <v>21396</v>
      </c>
      <c r="F88" s="47">
        <v>20505</v>
      </c>
      <c r="G88" s="47">
        <v>15955</v>
      </c>
      <c r="H88" s="47">
        <v>40732</v>
      </c>
      <c r="I88" s="47">
        <v>14159</v>
      </c>
      <c r="J88" s="47">
        <v>14610</v>
      </c>
      <c r="K88" s="47">
        <v>13911</v>
      </c>
      <c r="L88" s="47">
        <v>18232</v>
      </c>
      <c r="M88" s="47">
        <v>28105</v>
      </c>
      <c r="N88" s="47">
        <f t="shared" si="7"/>
        <v>243860</v>
      </c>
    </row>
    <row r="89" spans="1:14">
      <c r="A89" s="52" t="s">
        <v>73</v>
      </c>
      <c r="B89" s="47">
        <v>45341</v>
      </c>
      <c r="C89" s="47">
        <v>49504</v>
      </c>
      <c r="D89" s="47">
        <v>69809</v>
      </c>
      <c r="E89" s="47">
        <v>39574</v>
      </c>
      <c r="F89" s="47">
        <v>41553</v>
      </c>
      <c r="G89" s="47">
        <v>55626</v>
      </c>
      <c r="H89" s="47">
        <v>60542</v>
      </c>
      <c r="I89" s="47">
        <v>66831</v>
      </c>
      <c r="J89" s="47">
        <v>45904</v>
      </c>
      <c r="K89" s="47">
        <v>77346</v>
      </c>
      <c r="L89" s="47">
        <v>38351</v>
      </c>
      <c r="M89" s="47">
        <v>11852</v>
      </c>
      <c r="N89" s="47">
        <f t="shared" si="7"/>
        <v>602233</v>
      </c>
    </row>
    <row r="90" spans="1:14">
      <c r="A90" s="52" t="s">
        <v>74</v>
      </c>
      <c r="B90" s="47">
        <v>0</v>
      </c>
      <c r="C90" s="47">
        <v>0</v>
      </c>
      <c r="D90" s="47">
        <v>0</v>
      </c>
      <c r="E90" s="47">
        <v>0</v>
      </c>
      <c r="F90" s="47">
        <v>0</v>
      </c>
      <c r="G90" s="47">
        <v>0</v>
      </c>
      <c r="H90" s="47">
        <v>0</v>
      </c>
      <c r="I90" s="47">
        <v>0</v>
      </c>
      <c r="J90" s="47">
        <v>0</v>
      </c>
      <c r="K90" s="47">
        <v>0</v>
      </c>
      <c r="L90" s="47">
        <v>0</v>
      </c>
      <c r="M90" s="47">
        <v>0</v>
      </c>
      <c r="N90" s="47">
        <f t="shared" si="7"/>
        <v>0</v>
      </c>
    </row>
    <row r="91" spans="1:14">
      <c r="A91" s="52" t="s">
        <v>75</v>
      </c>
      <c r="B91" s="47">
        <v>9723</v>
      </c>
      <c r="C91" s="47">
        <v>11628</v>
      </c>
      <c r="D91" s="47">
        <v>13158</v>
      </c>
      <c r="E91" s="47">
        <v>15490</v>
      </c>
      <c r="F91" s="47">
        <v>12463</v>
      </c>
      <c r="G91" s="47">
        <v>19306</v>
      </c>
      <c r="H91" s="47">
        <v>14649</v>
      </c>
      <c r="I91" s="47">
        <v>21991</v>
      </c>
      <c r="J91" s="47">
        <v>26286</v>
      </c>
      <c r="K91" s="47">
        <v>22266</v>
      </c>
      <c r="L91" s="47">
        <v>5072</v>
      </c>
      <c r="M91" s="47">
        <v>0</v>
      </c>
      <c r="N91" s="47">
        <f t="shared" si="7"/>
        <v>172032</v>
      </c>
    </row>
    <row r="92" spans="1:14">
      <c r="A92" s="52" t="s">
        <v>76</v>
      </c>
      <c r="B92" s="47">
        <v>0</v>
      </c>
      <c r="C92" s="47">
        <v>0</v>
      </c>
      <c r="D92" s="47">
        <v>0</v>
      </c>
      <c r="E92" s="47">
        <v>0</v>
      </c>
      <c r="F92" s="47">
        <v>63720</v>
      </c>
      <c r="G92" s="47">
        <v>28000</v>
      </c>
      <c r="H92" s="47">
        <v>0</v>
      </c>
      <c r="I92" s="47">
        <v>0</v>
      </c>
      <c r="J92" s="47">
        <v>125000</v>
      </c>
      <c r="K92" s="47">
        <v>0</v>
      </c>
      <c r="L92" s="47">
        <v>18360</v>
      </c>
      <c r="M92" s="47">
        <v>83304</v>
      </c>
      <c r="N92" s="47">
        <f t="shared" si="7"/>
        <v>318384</v>
      </c>
    </row>
    <row r="93" spans="1:14">
      <c r="A93" s="52" t="s">
        <v>77</v>
      </c>
      <c r="B93" s="47">
        <v>420000</v>
      </c>
      <c r="C93" s="47">
        <v>369000</v>
      </c>
      <c r="D93" s="47">
        <v>405000</v>
      </c>
      <c r="E93" s="47">
        <v>465000</v>
      </c>
      <c r="F93" s="47">
        <v>465000</v>
      </c>
      <c r="G93" s="47">
        <v>461000</v>
      </c>
      <c r="H93" s="47">
        <v>457425</v>
      </c>
      <c r="I93" s="47">
        <v>572150</v>
      </c>
      <c r="J93" s="47">
        <v>602950</v>
      </c>
      <c r="K93" s="47">
        <v>595875</v>
      </c>
      <c r="L93" s="47">
        <v>568900</v>
      </c>
      <c r="M93" s="47">
        <v>575475</v>
      </c>
      <c r="N93" s="47">
        <f t="shared" si="7"/>
        <v>5957775</v>
      </c>
    </row>
    <row r="94" spans="1:14">
      <c r="A94" s="52" t="s">
        <v>78</v>
      </c>
      <c r="B94" s="47">
        <v>0</v>
      </c>
      <c r="C94" s="47">
        <v>0</v>
      </c>
      <c r="D94" s="47">
        <v>0</v>
      </c>
      <c r="E94" s="47">
        <v>0</v>
      </c>
      <c r="F94" s="47">
        <v>0</v>
      </c>
      <c r="G94" s="47">
        <v>0</v>
      </c>
      <c r="H94" s="47">
        <v>0</v>
      </c>
      <c r="I94" s="47">
        <v>0</v>
      </c>
      <c r="J94" s="47">
        <v>0</v>
      </c>
      <c r="K94" s="47">
        <v>0</v>
      </c>
      <c r="L94" s="47">
        <v>0</v>
      </c>
      <c r="M94" s="47">
        <v>0</v>
      </c>
      <c r="N94" s="47">
        <f t="shared" si="7"/>
        <v>0</v>
      </c>
    </row>
    <row r="95" spans="1:14" ht="12.75" thickBot="1">
      <c r="A95" s="53" t="s">
        <v>90</v>
      </c>
      <c r="B95" s="48">
        <v>117000</v>
      </c>
      <c r="C95" s="48">
        <v>100000</v>
      </c>
      <c r="D95" s="48">
        <v>115000</v>
      </c>
      <c r="E95" s="48">
        <v>150000</v>
      </c>
      <c r="F95" s="48">
        <v>0</v>
      </c>
      <c r="G95" s="48">
        <v>0</v>
      </c>
      <c r="H95" s="48">
        <v>0</v>
      </c>
      <c r="I95" s="48">
        <v>0</v>
      </c>
      <c r="J95" s="48">
        <v>0</v>
      </c>
      <c r="K95" s="48">
        <v>0</v>
      </c>
      <c r="L95" s="48"/>
      <c r="M95" s="48">
        <v>0</v>
      </c>
      <c r="N95" s="48">
        <f t="shared" si="7"/>
        <v>482000</v>
      </c>
    </row>
    <row r="96" spans="1:14" ht="13.5" thickTop="1" thickBot="1">
      <c r="A96" s="54" t="s">
        <v>79</v>
      </c>
      <c r="B96" s="49">
        <f>SUM(B83:B95)</f>
        <v>1203379</v>
      </c>
      <c r="C96" s="49">
        <f t="shared" ref="C96:M96" si="8">SUM(C83:C95)</f>
        <v>984730</v>
      </c>
      <c r="D96" s="49">
        <f t="shared" si="8"/>
        <v>982295</v>
      </c>
      <c r="E96" s="49">
        <f t="shared" si="8"/>
        <v>1345539</v>
      </c>
      <c r="F96" s="49">
        <f t="shared" si="8"/>
        <v>1090588</v>
      </c>
      <c r="G96" s="49">
        <f t="shared" si="8"/>
        <v>1044970</v>
      </c>
      <c r="H96" s="49">
        <f t="shared" si="8"/>
        <v>1471140</v>
      </c>
      <c r="I96" s="49">
        <f t="shared" si="8"/>
        <v>1235963</v>
      </c>
      <c r="J96" s="49">
        <f t="shared" si="8"/>
        <v>1506717</v>
      </c>
      <c r="K96" s="49">
        <f t="shared" si="8"/>
        <v>956796</v>
      </c>
      <c r="L96" s="49">
        <f t="shared" si="8"/>
        <v>1369344</v>
      </c>
      <c r="M96" s="49">
        <f t="shared" si="8"/>
        <v>1300278</v>
      </c>
      <c r="N96" s="49">
        <f t="shared" si="7"/>
        <v>14491739</v>
      </c>
    </row>
    <row r="97" spans="1:15" ht="13.5" thickTop="1" thickBot="1">
      <c r="A97" s="54" t="s">
        <v>80</v>
      </c>
      <c r="B97" s="49">
        <v>0</v>
      </c>
      <c r="C97" s="49">
        <v>0</v>
      </c>
      <c r="D97" s="49">
        <v>0</v>
      </c>
      <c r="E97" s="49">
        <v>0</v>
      </c>
      <c r="F97" s="49">
        <v>0</v>
      </c>
      <c r="G97" s="49">
        <v>0</v>
      </c>
      <c r="H97" s="49">
        <v>0</v>
      </c>
      <c r="I97" s="49">
        <v>0</v>
      </c>
      <c r="J97" s="49">
        <v>0</v>
      </c>
      <c r="K97" s="49">
        <v>0</v>
      </c>
      <c r="L97" s="49">
        <v>0</v>
      </c>
      <c r="M97" s="49">
        <v>0</v>
      </c>
      <c r="N97" s="49">
        <f t="shared" si="7"/>
        <v>0</v>
      </c>
    </row>
    <row r="98" spans="1:15" ht="13.5" thickTop="1" thickBot="1">
      <c r="A98" s="54" t="s">
        <v>81</v>
      </c>
      <c r="B98" s="49">
        <f>B81+B82-B96-B97</f>
        <v>-414182</v>
      </c>
      <c r="C98" s="49">
        <f t="shared" ref="C98:N98" si="9">C81+C82-C96-C97</f>
        <v>-296208</v>
      </c>
      <c r="D98" s="49">
        <f t="shared" si="9"/>
        <v>325386</v>
      </c>
      <c r="E98" s="49">
        <f t="shared" si="9"/>
        <v>-599950</v>
      </c>
      <c r="F98" s="49">
        <f t="shared" si="9"/>
        <v>-498063</v>
      </c>
      <c r="G98" s="49">
        <f t="shared" si="9"/>
        <v>-469671</v>
      </c>
      <c r="H98" s="49">
        <f t="shared" si="9"/>
        <v>-749994</v>
      </c>
      <c r="I98" s="49">
        <f t="shared" si="9"/>
        <v>-670475</v>
      </c>
      <c r="J98" s="49">
        <f t="shared" si="9"/>
        <v>-498242</v>
      </c>
      <c r="K98" s="49">
        <f t="shared" si="9"/>
        <v>-394074</v>
      </c>
      <c r="L98" s="49">
        <f t="shared" si="9"/>
        <v>-999095</v>
      </c>
      <c r="M98" s="49">
        <f t="shared" si="9"/>
        <v>11716535</v>
      </c>
      <c r="N98" s="49">
        <f t="shared" si="9"/>
        <v>6451967</v>
      </c>
    </row>
    <row r="99" spans="1:15" ht="13.5" thickTop="1" thickBot="1">
      <c r="A99" s="78" t="s">
        <v>95</v>
      </c>
      <c r="B99" s="79"/>
      <c r="C99" s="79"/>
      <c r="D99" s="79"/>
      <c r="E99" s="79"/>
      <c r="F99" s="79"/>
      <c r="G99" s="79"/>
      <c r="H99" s="79"/>
      <c r="I99" s="79"/>
      <c r="J99" s="79"/>
      <c r="K99" s="79"/>
      <c r="L99" s="79"/>
      <c r="M99" s="79">
        <v>253443</v>
      </c>
      <c r="N99" s="79"/>
    </row>
    <row r="100" spans="1:15" ht="12.75" thickTop="1">
      <c r="A100" s="80" t="s">
        <v>59</v>
      </c>
      <c r="B100" s="81">
        <f>B77+B98</f>
        <v>3759936</v>
      </c>
      <c r="C100" s="81">
        <f t="shared" ref="C100:L100" si="10">C77+C98</f>
        <v>3463728</v>
      </c>
      <c r="D100" s="81">
        <f t="shared" si="10"/>
        <v>3789114</v>
      </c>
      <c r="E100" s="81">
        <f t="shared" si="10"/>
        <v>3189164</v>
      </c>
      <c r="F100" s="81">
        <f t="shared" si="10"/>
        <v>2691101</v>
      </c>
      <c r="G100" s="81">
        <f t="shared" si="10"/>
        <v>2221430</v>
      </c>
      <c r="H100" s="81">
        <f t="shared" si="10"/>
        <v>1471436</v>
      </c>
      <c r="I100" s="81">
        <f t="shared" si="10"/>
        <v>800961</v>
      </c>
      <c r="J100" s="81">
        <f t="shared" si="10"/>
        <v>302719</v>
      </c>
      <c r="K100" s="81">
        <f t="shared" si="10"/>
        <v>-91355</v>
      </c>
      <c r="L100" s="81">
        <f t="shared" si="10"/>
        <v>-1090450</v>
      </c>
      <c r="M100" s="81">
        <f>M77+M98+M99</f>
        <v>10879528</v>
      </c>
      <c r="N100" s="81">
        <f>B77+N98</f>
        <v>10626085</v>
      </c>
    </row>
    <row r="101" spans="1:15">
      <c r="B101" s="3" t="s">
        <v>96</v>
      </c>
    </row>
    <row r="103" spans="1:15">
      <c r="A103" s="115">
        <v>2017</v>
      </c>
      <c r="B103" s="116"/>
      <c r="C103" s="83" t="s">
        <v>28</v>
      </c>
      <c r="D103" s="83" t="s">
        <v>29</v>
      </c>
      <c r="E103" s="83" t="s">
        <v>30</v>
      </c>
      <c r="F103" s="83" t="s">
        <v>31</v>
      </c>
      <c r="G103" s="83" t="s">
        <v>32</v>
      </c>
      <c r="H103" s="83" t="s">
        <v>33</v>
      </c>
      <c r="I103" s="83" t="s">
        <v>34</v>
      </c>
      <c r="J103" s="83" t="s">
        <v>35</v>
      </c>
      <c r="K103" s="83" t="s">
        <v>36</v>
      </c>
      <c r="L103" s="83" t="s">
        <v>37</v>
      </c>
      <c r="M103" s="83" t="s">
        <v>38</v>
      </c>
      <c r="N103" s="83" t="s">
        <v>39</v>
      </c>
      <c r="O103" s="83" t="s">
        <v>116</v>
      </c>
    </row>
    <row r="104" spans="1:15" ht="12.75" thickBot="1">
      <c r="A104" s="117" t="s">
        <v>1</v>
      </c>
      <c r="B104" s="118"/>
      <c r="C104" s="84">
        <f>M100</f>
        <v>10879528</v>
      </c>
      <c r="D104" s="84">
        <f>C151</f>
        <v>5693769</v>
      </c>
      <c r="E104" s="84">
        <f t="shared" ref="E104:G104" si="11">D151</f>
        <v>5907778</v>
      </c>
      <c r="F104" s="84">
        <f t="shared" si="11"/>
        <v>1434317</v>
      </c>
      <c r="G104" s="84">
        <f t="shared" si="11"/>
        <v>1291863</v>
      </c>
      <c r="H104" s="84">
        <v>1845044</v>
      </c>
      <c r="I104" s="84">
        <v>1548901</v>
      </c>
      <c r="J104" s="84">
        <v>1560111</v>
      </c>
      <c r="K104" s="84">
        <v>1877448</v>
      </c>
      <c r="L104" s="84">
        <v>2929746</v>
      </c>
      <c r="M104" s="84">
        <v>1965468</v>
      </c>
      <c r="N104" s="84">
        <v>3171680</v>
      </c>
      <c r="O104" s="84"/>
    </row>
    <row r="105" spans="1:15" ht="12.75" thickTop="1">
      <c r="A105" s="119" t="s">
        <v>115</v>
      </c>
      <c r="B105" s="85" t="s">
        <v>3</v>
      </c>
      <c r="C105" s="86">
        <v>621583</v>
      </c>
      <c r="D105" s="86">
        <v>522065</v>
      </c>
      <c r="E105" s="86">
        <v>1511693</v>
      </c>
      <c r="F105" s="86">
        <v>444193</v>
      </c>
      <c r="G105" s="86">
        <v>1539113</v>
      </c>
      <c r="H105" s="86">
        <v>1126142</v>
      </c>
      <c r="I105" s="86">
        <v>1074525</v>
      </c>
      <c r="J105" s="86">
        <v>4082408</v>
      </c>
      <c r="K105" s="86">
        <v>1003982</v>
      </c>
      <c r="L105" s="86">
        <v>1026989</v>
      </c>
      <c r="M105" s="86">
        <v>1809500</v>
      </c>
      <c r="N105" s="86">
        <v>2218336</v>
      </c>
      <c r="O105" s="86">
        <f>SUM(C105:N105)</f>
        <v>16980529</v>
      </c>
    </row>
    <row r="106" spans="1:15">
      <c r="A106" s="120"/>
      <c r="B106" s="87" t="s">
        <v>4</v>
      </c>
      <c r="C106" s="88">
        <v>0</v>
      </c>
      <c r="D106" s="88">
        <v>591387</v>
      </c>
      <c r="E106" s="88">
        <v>0</v>
      </c>
      <c r="F106" s="88">
        <v>0</v>
      </c>
      <c r="G106" s="88">
        <v>0</v>
      </c>
      <c r="H106" s="88">
        <v>0</v>
      </c>
      <c r="I106" s="88">
        <v>0</v>
      </c>
      <c r="J106" s="88">
        <v>19000</v>
      </c>
      <c r="K106" s="88">
        <v>620000</v>
      </c>
      <c r="L106" s="88">
        <v>0</v>
      </c>
      <c r="M106" s="88">
        <v>0</v>
      </c>
      <c r="N106" s="88">
        <v>0</v>
      </c>
      <c r="O106" s="88">
        <f t="shared" ref="O106:O150" si="12">SUM(C106:N106)</f>
        <v>1230387</v>
      </c>
    </row>
    <row r="107" spans="1:15" ht="12.75" thickBot="1">
      <c r="A107" s="120"/>
      <c r="B107" s="89" t="s">
        <v>40</v>
      </c>
      <c r="C107" s="90">
        <v>18200</v>
      </c>
      <c r="D107" s="90">
        <v>23300</v>
      </c>
      <c r="E107" s="90">
        <v>31900</v>
      </c>
      <c r="F107" s="90">
        <v>106600</v>
      </c>
      <c r="G107" s="90">
        <v>17600</v>
      </c>
      <c r="H107" s="90">
        <v>43000</v>
      </c>
      <c r="I107" s="90">
        <v>0</v>
      </c>
      <c r="J107" s="90">
        <v>55900</v>
      </c>
      <c r="K107" s="90">
        <v>0</v>
      </c>
      <c r="L107" s="90">
        <v>63001</v>
      </c>
      <c r="M107" s="90">
        <v>0</v>
      </c>
      <c r="N107" s="90">
        <v>0</v>
      </c>
      <c r="O107" s="90">
        <f t="shared" si="12"/>
        <v>359501</v>
      </c>
    </row>
    <row r="108" spans="1:15" ht="13.5" thickTop="1" thickBot="1">
      <c r="A108" s="120"/>
      <c r="B108" s="91" t="s">
        <v>97</v>
      </c>
      <c r="C108" s="92">
        <f>SUM(C105:C107)</f>
        <v>639783</v>
      </c>
      <c r="D108" s="92">
        <f>SUM(D105:D107)</f>
        <v>1136752</v>
      </c>
      <c r="E108" s="92">
        <f t="shared" ref="E108:N108" si="13">SUM(E105:E107)</f>
        <v>1543593</v>
      </c>
      <c r="F108" s="92">
        <f t="shared" si="13"/>
        <v>550793</v>
      </c>
      <c r="G108" s="92">
        <f t="shared" si="13"/>
        <v>1556713</v>
      </c>
      <c r="H108" s="92">
        <f>SUM(H105:H107)</f>
        <v>1169142</v>
      </c>
      <c r="I108" s="92">
        <f t="shared" si="13"/>
        <v>1074525</v>
      </c>
      <c r="J108" s="92">
        <f t="shared" si="13"/>
        <v>4157308</v>
      </c>
      <c r="K108" s="92">
        <f t="shared" si="13"/>
        <v>1623982</v>
      </c>
      <c r="L108" s="92">
        <f t="shared" si="13"/>
        <v>1089990</v>
      </c>
      <c r="M108" s="92">
        <f t="shared" si="13"/>
        <v>1809500</v>
      </c>
      <c r="N108" s="92">
        <f t="shared" si="13"/>
        <v>2218336</v>
      </c>
      <c r="O108" s="92">
        <f t="shared" si="12"/>
        <v>18570417</v>
      </c>
    </row>
    <row r="109" spans="1:15" ht="12.75" thickTop="1">
      <c r="A109" s="120"/>
      <c r="B109" s="93" t="s">
        <v>43</v>
      </c>
      <c r="C109" s="94">
        <v>559693</v>
      </c>
      <c r="D109" s="94">
        <v>251137</v>
      </c>
      <c r="E109" s="94">
        <v>426207</v>
      </c>
      <c r="F109" s="94">
        <v>386176</v>
      </c>
      <c r="G109" s="94">
        <v>516003</v>
      </c>
      <c r="H109" s="94">
        <v>264208</v>
      </c>
      <c r="I109" s="94">
        <v>509521</v>
      </c>
      <c r="J109" s="94">
        <v>221211</v>
      </c>
      <c r="K109" s="94">
        <v>513198</v>
      </c>
      <c r="L109" s="94">
        <v>598605</v>
      </c>
      <c r="M109" s="94">
        <v>446158</v>
      </c>
      <c r="N109" s="94">
        <v>208628</v>
      </c>
      <c r="O109" s="94">
        <f t="shared" si="12"/>
        <v>4900745</v>
      </c>
    </row>
    <row r="110" spans="1:15">
      <c r="A110" s="120"/>
      <c r="B110" s="95" t="s">
        <v>44</v>
      </c>
      <c r="C110" s="88">
        <v>52558</v>
      </c>
      <c r="D110" s="88">
        <v>7057</v>
      </c>
      <c r="E110" s="88">
        <v>30840</v>
      </c>
      <c r="F110" s="88">
        <v>22125</v>
      </c>
      <c r="G110" s="88">
        <v>835</v>
      </c>
      <c r="H110" s="88">
        <v>21499</v>
      </c>
      <c r="I110" s="88">
        <v>14367</v>
      </c>
      <c r="J110" s="88">
        <v>19089</v>
      </c>
      <c r="K110" s="88">
        <v>6246</v>
      </c>
      <c r="L110" s="88">
        <v>25020</v>
      </c>
      <c r="M110" s="88">
        <v>30503</v>
      </c>
      <c r="N110" s="88">
        <v>57242</v>
      </c>
      <c r="O110" s="88">
        <f t="shared" si="12"/>
        <v>287381</v>
      </c>
    </row>
    <row r="111" spans="1:15">
      <c r="A111" s="120"/>
      <c r="B111" s="95" t="s">
        <v>45</v>
      </c>
      <c r="C111" s="88">
        <v>0</v>
      </c>
      <c r="D111" s="88">
        <v>0</v>
      </c>
      <c r="E111" s="88">
        <v>567648</v>
      </c>
      <c r="F111" s="88">
        <v>864</v>
      </c>
      <c r="G111" s="88">
        <v>6456</v>
      </c>
      <c r="H111" s="88">
        <v>30787</v>
      </c>
      <c r="I111" s="88">
        <v>15753</v>
      </c>
      <c r="J111" s="88">
        <v>1080</v>
      </c>
      <c r="K111" s="88">
        <v>16293</v>
      </c>
      <c r="L111" s="88">
        <v>3240</v>
      </c>
      <c r="M111" s="88">
        <v>7111</v>
      </c>
      <c r="N111" s="88">
        <v>0</v>
      </c>
      <c r="O111" s="88">
        <f t="shared" si="12"/>
        <v>649232</v>
      </c>
    </row>
    <row r="112" spans="1:15">
      <c r="A112" s="120"/>
      <c r="B112" s="95" t="s">
        <v>46</v>
      </c>
      <c r="C112" s="88">
        <v>0</v>
      </c>
      <c r="D112" s="88">
        <v>21400</v>
      </c>
      <c r="E112" s="88">
        <v>23320</v>
      </c>
      <c r="F112" s="88">
        <v>1920</v>
      </c>
      <c r="G112" s="88">
        <v>28220</v>
      </c>
      <c r="H112" s="88">
        <v>26820</v>
      </c>
      <c r="I112" s="88">
        <v>6920</v>
      </c>
      <c r="J112" s="88">
        <v>1920</v>
      </c>
      <c r="K112" s="88">
        <v>6420</v>
      </c>
      <c r="L112" s="88">
        <v>4420</v>
      </c>
      <c r="M112" s="88">
        <v>57500</v>
      </c>
      <c r="N112" s="88">
        <v>0</v>
      </c>
      <c r="O112" s="88">
        <f t="shared" si="12"/>
        <v>178860</v>
      </c>
    </row>
    <row r="113" spans="1:15">
      <c r="A113" s="120"/>
      <c r="B113" s="95" t="s">
        <v>47</v>
      </c>
      <c r="C113" s="88">
        <v>121041</v>
      </c>
      <c r="D113" s="88">
        <v>120415</v>
      </c>
      <c r="E113" s="88">
        <v>124356</v>
      </c>
      <c r="F113" s="88">
        <v>116351</v>
      </c>
      <c r="G113" s="88">
        <v>79082</v>
      </c>
      <c r="H113" s="88">
        <v>62365</v>
      </c>
      <c r="I113" s="88">
        <v>54963</v>
      </c>
      <c r="J113" s="88">
        <v>63231</v>
      </c>
      <c r="K113" s="88">
        <v>65293</v>
      </c>
      <c r="L113" s="88">
        <v>52462</v>
      </c>
      <c r="M113" s="88">
        <v>70406</v>
      </c>
      <c r="N113" s="88">
        <v>69761</v>
      </c>
      <c r="O113" s="88">
        <f t="shared" si="12"/>
        <v>999726</v>
      </c>
    </row>
    <row r="114" spans="1:15">
      <c r="A114" s="120"/>
      <c r="B114" s="95" t="s">
        <v>48</v>
      </c>
      <c r="C114" s="88">
        <v>5358</v>
      </c>
      <c r="D114" s="88">
        <v>23499</v>
      </c>
      <c r="E114" s="88">
        <v>39402</v>
      </c>
      <c r="F114" s="88">
        <v>55409</v>
      </c>
      <c r="G114" s="88">
        <v>61647</v>
      </c>
      <c r="H114" s="88">
        <v>59979</v>
      </c>
      <c r="I114" s="88">
        <v>73280</v>
      </c>
      <c r="J114" s="88">
        <v>47140</v>
      </c>
      <c r="K114" s="88">
        <v>48203</v>
      </c>
      <c r="L114" s="88">
        <v>46998</v>
      </c>
      <c r="M114" s="88">
        <v>47171</v>
      </c>
      <c r="N114" s="88">
        <v>72039</v>
      </c>
      <c r="O114" s="88">
        <f t="shared" si="12"/>
        <v>580125</v>
      </c>
    </row>
    <row r="115" spans="1:15">
      <c r="A115" s="120"/>
      <c r="B115" s="95" t="s">
        <v>49</v>
      </c>
      <c r="C115" s="88">
        <v>67382</v>
      </c>
      <c r="D115" s="88">
        <v>46674</v>
      </c>
      <c r="E115" s="88">
        <v>28970</v>
      </c>
      <c r="F115" s="88">
        <v>65682</v>
      </c>
      <c r="G115" s="88">
        <v>101864</v>
      </c>
      <c r="H115" s="88">
        <v>18779</v>
      </c>
      <c r="I115" s="88">
        <v>26323</v>
      </c>
      <c r="J115" s="88">
        <v>24611</v>
      </c>
      <c r="K115" s="88">
        <v>21640</v>
      </c>
      <c r="L115" s="88">
        <v>19400</v>
      </c>
      <c r="M115" s="88">
        <v>28732</v>
      </c>
      <c r="N115" s="88">
        <v>19946</v>
      </c>
      <c r="O115" s="88">
        <f t="shared" si="12"/>
        <v>470003</v>
      </c>
    </row>
    <row r="116" spans="1:15">
      <c r="A116" s="120"/>
      <c r="B116" s="95" t="s">
        <v>50</v>
      </c>
      <c r="C116" s="88">
        <v>0</v>
      </c>
      <c r="D116" s="88">
        <v>0</v>
      </c>
      <c r="E116" s="88">
        <v>0</v>
      </c>
      <c r="F116" s="88">
        <v>10000</v>
      </c>
      <c r="G116" s="88">
        <v>0</v>
      </c>
      <c r="H116" s="88">
        <v>0</v>
      </c>
      <c r="I116" s="88">
        <v>0</v>
      </c>
      <c r="J116" s="88">
        <v>0</v>
      </c>
      <c r="K116" s="88">
        <v>21600</v>
      </c>
      <c r="L116" s="88">
        <v>54000</v>
      </c>
      <c r="M116" s="88">
        <v>4994</v>
      </c>
      <c r="N116" s="88">
        <v>108000</v>
      </c>
      <c r="O116" s="88">
        <f t="shared" si="12"/>
        <v>198594</v>
      </c>
    </row>
    <row r="117" spans="1:15">
      <c r="A117" s="120"/>
      <c r="B117" s="95" t="s">
        <v>51</v>
      </c>
      <c r="C117" s="88">
        <v>18064</v>
      </c>
      <c r="D117" s="88">
        <v>30010</v>
      </c>
      <c r="E117" s="88">
        <v>18436</v>
      </c>
      <c r="F117" s="88">
        <v>14668</v>
      </c>
      <c r="G117" s="88">
        <v>17528</v>
      </c>
      <c r="H117" s="88">
        <v>326961</v>
      </c>
      <c r="I117" s="88">
        <v>50342</v>
      </c>
      <c r="J117" s="88">
        <v>67577</v>
      </c>
      <c r="K117" s="88">
        <v>3543</v>
      </c>
      <c r="L117" s="88">
        <v>17044</v>
      </c>
      <c r="M117" s="88">
        <v>18258</v>
      </c>
      <c r="N117" s="88">
        <v>20980</v>
      </c>
      <c r="O117" s="88">
        <f t="shared" si="12"/>
        <v>603411</v>
      </c>
    </row>
    <row r="118" spans="1:15">
      <c r="A118" s="120"/>
      <c r="B118" s="95" t="s">
        <v>52</v>
      </c>
      <c r="C118" s="88">
        <v>159400</v>
      </c>
      <c r="D118" s="88">
        <v>0</v>
      </c>
      <c r="E118" s="88">
        <v>0</v>
      </c>
      <c r="F118" s="88">
        <v>0</v>
      </c>
      <c r="G118" s="88">
        <v>0</v>
      </c>
      <c r="H118" s="88">
        <v>0</v>
      </c>
      <c r="I118" s="88">
        <v>0</v>
      </c>
      <c r="J118" s="88">
        <v>1641</v>
      </c>
      <c r="K118" s="88">
        <v>0</v>
      </c>
      <c r="L118" s="88">
        <v>0</v>
      </c>
      <c r="M118" s="88">
        <v>0</v>
      </c>
      <c r="N118" s="88">
        <v>0</v>
      </c>
      <c r="O118" s="88">
        <f t="shared" si="12"/>
        <v>161041</v>
      </c>
    </row>
    <row r="119" spans="1:15">
      <c r="A119" s="120"/>
      <c r="B119" s="95" t="s">
        <v>53</v>
      </c>
      <c r="C119" s="88">
        <v>580475</v>
      </c>
      <c r="D119" s="88">
        <v>600950</v>
      </c>
      <c r="E119" s="88">
        <v>404379</v>
      </c>
      <c r="F119" s="88">
        <v>440825</v>
      </c>
      <c r="G119" s="88">
        <v>554791</v>
      </c>
      <c r="H119" s="88">
        <v>519029.69999999995</v>
      </c>
      <c r="I119" s="88">
        <v>515720.1</v>
      </c>
      <c r="J119" s="88">
        <v>530541.9</v>
      </c>
      <c r="K119" s="88">
        <v>493938.89999999997</v>
      </c>
      <c r="L119" s="88">
        <v>497424.19999999995</v>
      </c>
      <c r="M119" s="88">
        <v>549434.9</v>
      </c>
      <c r="N119" s="88">
        <v>442385</v>
      </c>
      <c r="O119" s="88">
        <f t="shared" si="12"/>
        <v>6129894.7000000011</v>
      </c>
    </row>
    <row r="120" spans="1:15">
      <c r="A120" s="120"/>
      <c r="B120" s="95" t="s">
        <v>54</v>
      </c>
      <c r="C120" s="88">
        <v>0</v>
      </c>
      <c r="D120" s="88">
        <v>0</v>
      </c>
      <c r="E120" s="88">
        <v>0</v>
      </c>
      <c r="F120" s="88">
        <v>0</v>
      </c>
      <c r="G120" s="88">
        <v>0</v>
      </c>
      <c r="H120" s="88">
        <v>0</v>
      </c>
      <c r="I120" s="88">
        <v>0</v>
      </c>
      <c r="J120" s="88">
        <v>0</v>
      </c>
      <c r="K120" s="88">
        <v>0</v>
      </c>
      <c r="L120" s="88">
        <v>0</v>
      </c>
      <c r="M120" s="88">
        <v>0</v>
      </c>
      <c r="N120" s="88">
        <v>0</v>
      </c>
      <c r="O120" s="88">
        <f t="shared" si="12"/>
        <v>0</v>
      </c>
    </row>
    <row r="121" spans="1:15">
      <c r="A121" s="120"/>
      <c r="B121" s="96" t="s">
        <v>98</v>
      </c>
      <c r="C121" s="97">
        <v>29975</v>
      </c>
      <c r="D121" s="97">
        <v>18782</v>
      </c>
      <c r="E121" s="97">
        <v>43990</v>
      </c>
      <c r="F121" s="97">
        <v>4125</v>
      </c>
      <c r="G121" s="97">
        <v>1447</v>
      </c>
      <c r="H121" s="97">
        <v>2224</v>
      </c>
      <c r="I121" s="97"/>
      <c r="J121" s="97"/>
      <c r="K121" s="97">
        <v>0</v>
      </c>
      <c r="L121" s="97">
        <v>0</v>
      </c>
      <c r="M121" s="97">
        <v>0</v>
      </c>
      <c r="N121" s="97">
        <v>0</v>
      </c>
      <c r="O121" s="97">
        <f t="shared" si="12"/>
        <v>100543</v>
      </c>
    </row>
    <row r="122" spans="1:15" ht="12.75" thickBot="1">
      <c r="A122" s="120"/>
      <c r="B122" s="98" t="s">
        <v>3</v>
      </c>
      <c r="C122" s="90">
        <v>0</v>
      </c>
      <c r="D122" s="90">
        <v>0</v>
      </c>
      <c r="E122" s="90">
        <v>0</v>
      </c>
      <c r="F122" s="90">
        <v>0</v>
      </c>
      <c r="G122" s="90">
        <v>0</v>
      </c>
      <c r="H122" s="90">
        <v>5841</v>
      </c>
      <c r="I122" s="90">
        <v>7200</v>
      </c>
      <c r="J122" s="90">
        <v>29098</v>
      </c>
      <c r="K122" s="90">
        <v>7880</v>
      </c>
      <c r="L122" s="90">
        <v>70417</v>
      </c>
      <c r="M122" s="90">
        <v>10900</v>
      </c>
      <c r="N122" s="90">
        <v>31884</v>
      </c>
      <c r="O122" s="90">
        <f t="shared" si="12"/>
        <v>163220</v>
      </c>
    </row>
    <row r="123" spans="1:15" ht="13.5" thickTop="1" thickBot="1">
      <c r="A123" s="121"/>
      <c r="B123" s="96" t="s">
        <v>97</v>
      </c>
      <c r="C123" s="97">
        <f>SUM(C109:C122)</f>
        <v>1593946</v>
      </c>
      <c r="D123" s="97">
        <f>SUM(D109:D122)</f>
        <v>1119924</v>
      </c>
      <c r="E123" s="97">
        <f t="shared" ref="E123:G123" si="14">SUM(E109:E122)</f>
        <v>1707548</v>
      </c>
      <c r="F123" s="97">
        <f t="shared" si="14"/>
        <v>1118145</v>
      </c>
      <c r="G123" s="97">
        <f t="shared" si="14"/>
        <v>1367873</v>
      </c>
      <c r="H123" s="97">
        <f t="shared" ref="H123:N123" si="15">SUM(H109:H122)</f>
        <v>1338492.7</v>
      </c>
      <c r="I123" s="97">
        <f t="shared" si="15"/>
        <v>1274389.1000000001</v>
      </c>
      <c r="J123" s="97">
        <f t="shared" si="15"/>
        <v>1007139.9</v>
      </c>
      <c r="K123" s="97">
        <f t="shared" si="15"/>
        <v>1204254.8999999999</v>
      </c>
      <c r="L123" s="97">
        <f t="shared" si="15"/>
        <v>1389030.2</v>
      </c>
      <c r="M123" s="97">
        <f t="shared" si="15"/>
        <v>1271167.8999999999</v>
      </c>
      <c r="N123" s="97">
        <f t="shared" si="15"/>
        <v>1030865</v>
      </c>
      <c r="O123" s="97">
        <f t="shared" si="12"/>
        <v>15422775.700000001</v>
      </c>
    </row>
    <row r="124" spans="1:15" ht="13.5" thickTop="1" thickBot="1">
      <c r="A124" s="122" t="s">
        <v>99</v>
      </c>
      <c r="B124" s="123"/>
      <c r="C124" s="99">
        <f>C108-C123</f>
        <v>-954163</v>
      </c>
      <c r="D124" s="99">
        <f>D108-D123</f>
        <v>16828</v>
      </c>
      <c r="E124" s="99">
        <f t="shared" ref="E124:G124" si="16">E108-E123</f>
        <v>-163955</v>
      </c>
      <c r="F124" s="99">
        <f t="shared" si="16"/>
        <v>-567352</v>
      </c>
      <c r="G124" s="99">
        <f t="shared" si="16"/>
        <v>188840</v>
      </c>
      <c r="H124" s="99">
        <f t="shared" ref="H124:N124" si="17">H108-H123</f>
        <v>-169350.69999999995</v>
      </c>
      <c r="I124" s="99">
        <f t="shared" si="17"/>
        <v>-199864.10000000009</v>
      </c>
      <c r="J124" s="99">
        <f t="shared" si="17"/>
        <v>3150168.1</v>
      </c>
      <c r="K124" s="99">
        <f t="shared" si="17"/>
        <v>419727.10000000009</v>
      </c>
      <c r="L124" s="99">
        <f t="shared" si="17"/>
        <v>-299040.19999999995</v>
      </c>
      <c r="M124" s="99">
        <f t="shared" si="17"/>
        <v>538332.10000000009</v>
      </c>
      <c r="N124" s="99">
        <f t="shared" si="17"/>
        <v>1187471</v>
      </c>
      <c r="O124" s="99">
        <f t="shared" si="12"/>
        <v>3147641.3000000003</v>
      </c>
    </row>
    <row r="125" spans="1:15" ht="12.75" thickTop="1">
      <c r="A125" s="119" t="s">
        <v>100</v>
      </c>
      <c r="B125" s="100" t="s">
        <v>101</v>
      </c>
      <c r="C125" s="94"/>
      <c r="D125" s="94">
        <v>52000</v>
      </c>
      <c r="E125" s="94">
        <v>212800</v>
      </c>
      <c r="F125" s="94">
        <v>199500</v>
      </c>
      <c r="G125" s="94">
        <v>168000</v>
      </c>
      <c r="H125" s="94">
        <v>120108</v>
      </c>
      <c r="I125" s="94">
        <v>135000</v>
      </c>
      <c r="J125" s="94">
        <v>112500</v>
      </c>
      <c r="K125" s="94">
        <v>169608</v>
      </c>
      <c r="L125" s="94">
        <v>116500</v>
      </c>
      <c r="M125" s="94">
        <v>83000</v>
      </c>
      <c r="N125" s="94">
        <v>110500</v>
      </c>
      <c r="O125" s="94">
        <f t="shared" si="12"/>
        <v>1479516</v>
      </c>
    </row>
    <row r="126" spans="1:15">
      <c r="A126" s="120"/>
      <c r="B126" s="87" t="s">
        <v>102</v>
      </c>
      <c r="C126" s="88"/>
      <c r="D126" s="88">
        <v>6500</v>
      </c>
      <c r="E126" s="88">
        <v>45000</v>
      </c>
      <c r="F126" s="88">
        <v>25500</v>
      </c>
      <c r="G126" s="88">
        <v>16316</v>
      </c>
      <c r="H126" s="88">
        <v>5716</v>
      </c>
      <c r="I126" s="88">
        <v>4548</v>
      </c>
      <c r="J126" s="88">
        <v>3872</v>
      </c>
      <c r="K126" s="88">
        <v>20856</v>
      </c>
      <c r="L126" s="88">
        <v>3508</v>
      </c>
      <c r="M126" s="88">
        <v>1000</v>
      </c>
      <c r="N126" s="88">
        <v>4600</v>
      </c>
      <c r="O126" s="88">
        <f t="shared" si="12"/>
        <v>137416</v>
      </c>
    </row>
    <row r="127" spans="1:15" ht="12.75" thickBot="1">
      <c r="A127" s="120"/>
      <c r="B127" s="89" t="s">
        <v>103</v>
      </c>
      <c r="C127" s="90"/>
      <c r="D127" s="90">
        <v>0</v>
      </c>
      <c r="E127" s="90">
        <v>202834</v>
      </c>
      <c r="F127" s="90">
        <v>107500</v>
      </c>
      <c r="G127" s="90">
        <v>102000</v>
      </c>
      <c r="H127" s="90">
        <v>111774</v>
      </c>
      <c r="I127" s="90">
        <v>88227</v>
      </c>
      <c r="J127" s="90">
        <v>6000</v>
      </c>
      <c r="K127" s="90">
        <v>62799</v>
      </c>
      <c r="L127" s="90">
        <v>85950</v>
      </c>
      <c r="M127" s="90">
        <v>500000</v>
      </c>
      <c r="N127" s="90">
        <v>109800</v>
      </c>
      <c r="O127" s="90">
        <f t="shared" si="12"/>
        <v>1376884</v>
      </c>
    </row>
    <row r="128" spans="1:15" ht="13.5" thickTop="1" thickBot="1">
      <c r="A128" s="120"/>
      <c r="B128" s="91" t="s">
        <v>97</v>
      </c>
      <c r="C128" s="92">
        <f>SUM(C125:C127)</f>
        <v>0</v>
      </c>
      <c r="D128" s="92">
        <f>SUM(D125:D127)</f>
        <v>58500</v>
      </c>
      <c r="E128" s="92">
        <f t="shared" ref="E128:N128" si="18">SUM(E125:E127)</f>
        <v>460634</v>
      </c>
      <c r="F128" s="92">
        <f t="shared" si="18"/>
        <v>332500</v>
      </c>
      <c r="G128" s="92">
        <f t="shared" si="18"/>
        <v>286316</v>
      </c>
      <c r="H128" s="92">
        <f t="shared" si="18"/>
        <v>237598</v>
      </c>
      <c r="I128" s="92">
        <f t="shared" si="18"/>
        <v>227775</v>
      </c>
      <c r="J128" s="92">
        <f t="shared" si="18"/>
        <v>122372</v>
      </c>
      <c r="K128" s="92">
        <f t="shared" si="18"/>
        <v>253263</v>
      </c>
      <c r="L128" s="92">
        <f t="shared" si="18"/>
        <v>205958</v>
      </c>
      <c r="M128" s="92">
        <f t="shared" si="18"/>
        <v>584000</v>
      </c>
      <c r="N128" s="92">
        <f t="shared" si="18"/>
        <v>224900</v>
      </c>
      <c r="O128" s="92">
        <f t="shared" si="12"/>
        <v>2993816</v>
      </c>
    </row>
    <row r="129" spans="1:15" ht="12.75" thickTop="1">
      <c r="A129" s="120"/>
      <c r="B129" s="95" t="s">
        <v>44</v>
      </c>
      <c r="C129" s="88">
        <v>614984</v>
      </c>
      <c r="D129" s="88">
        <v>186228</v>
      </c>
      <c r="E129" s="88">
        <v>54305</v>
      </c>
      <c r="F129" s="88">
        <v>13823</v>
      </c>
      <c r="G129" s="88">
        <v>6371</v>
      </c>
      <c r="H129" s="88">
        <v>4815</v>
      </c>
      <c r="I129" s="88">
        <v>7174</v>
      </c>
      <c r="J129" s="88">
        <v>5195</v>
      </c>
      <c r="K129" s="88">
        <v>3161</v>
      </c>
      <c r="L129" s="88">
        <v>62826</v>
      </c>
      <c r="M129" s="88">
        <v>11021</v>
      </c>
      <c r="N129" s="88">
        <v>54742</v>
      </c>
      <c r="O129" s="88">
        <f t="shared" si="12"/>
        <v>1024645</v>
      </c>
    </row>
    <row r="130" spans="1:15">
      <c r="A130" s="120"/>
      <c r="B130" s="95" t="s">
        <v>104</v>
      </c>
      <c r="C130" s="88">
        <v>11272</v>
      </c>
      <c r="D130" s="88">
        <v>540</v>
      </c>
      <c r="E130" s="88">
        <v>0</v>
      </c>
      <c r="F130" s="88">
        <v>0</v>
      </c>
      <c r="G130" s="88">
        <v>785</v>
      </c>
      <c r="H130" s="88">
        <v>0</v>
      </c>
      <c r="I130" s="88">
        <v>0</v>
      </c>
      <c r="J130" s="88">
        <v>0</v>
      </c>
      <c r="K130" s="88">
        <v>0</v>
      </c>
      <c r="L130" s="88">
        <v>0</v>
      </c>
      <c r="M130" s="88">
        <v>0</v>
      </c>
      <c r="N130" s="88" t="s">
        <v>118</v>
      </c>
      <c r="O130" s="88">
        <f t="shared" si="12"/>
        <v>12597</v>
      </c>
    </row>
    <row r="131" spans="1:15">
      <c r="A131" s="120"/>
      <c r="B131" s="95" t="s">
        <v>105</v>
      </c>
      <c r="C131" s="88"/>
      <c r="D131" s="88">
        <v>32090</v>
      </c>
      <c r="E131" s="88">
        <v>77500</v>
      </c>
      <c r="F131" s="88">
        <v>713</v>
      </c>
      <c r="G131" s="88">
        <v>0</v>
      </c>
      <c r="H131" s="88">
        <v>0</v>
      </c>
      <c r="I131" s="88">
        <v>1188</v>
      </c>
      <c r="J131" s="88">
        <v>1404</v>
      </c>
      <c r="K131" s="88">
        <v>0</v>
      </c>
      <c r="L131" s="88">
        <v>0</v>
      </c>
      <c r="M131" s="88">
        <v>0</v>
      </c>
      <c r="N131" s="88"/>
      <c r="O131" s="88">
        <f t="shared" si="12"/>
        <v>112895</v>
      </c>
    </row>
    <row r="132" spans="1:15">
      <c r="A132" s="120"/>
      <c r="B132" s="95" t="s">
        <v>46</v>
      </c>
      <c r="C132" s="88">
        <v>0</v>
      </c>
      <c r="D132" s="88">
        <v>0</v>
      </c>
      <c r="E132" s="88">
        <v>0</v>
      </c>
      <c r="F132" s="88">
        <v>0</v>
      </c>
      <c r="G132" s="88">
        <v>0</v>
      </c>
      <c r="H132" s="88">
        <v>0</v>
      </c>
      <c r="I132" s="88">
        <v>0</v>
      </c>
      <c r="J132" s="88">
        <v>0</v>
      </c>
      <c r="K132" s="88">
        <v>0</v>
      </c>
      <c r="L132" s="88">
        <v>0</v>
      </c>
      <c r="M132" s="88">
        <v>100</v>
      </c>
      <c r="N132" s="88" t="s">
        <v>118</v>
      </c>
      <c r="O132" s="88">
        <f t="shared" si="12"/>
        <v>100</v>
      </c>
    </row>
    <row r="133" spans="1:15">
      <c r="A133" s="120"/>
      <c r="B133" s="95" t="s">
        <v>47</v>
      </c>
      <c r="C133" s="88">
        <v>2645</v>
      </c>
      <c r="D133" s="88">
        <v>4471</v>
      </c>
      <c r="E133" s="88">
        <v>33216</v>
      </c>
      <c r="F133" s="88">
        <v>24927</v>
      </c>
      <c r="G133" s="88">
        <v>12986</v>
      </c>
      <c r="H133" s="88">
        <v>5637</v>
      </c>
      <c r="I133" s="88">
        <v>0</v>
      </c>
      <c r="J133" s="88">
        <v>13840</v>
      </c>
      <c r="K133" s="88">
        <v>30570</v>
      </c>
      <c r="L133" s="88">
        <v>0</v>
      </c>
      <c r="M133" s="88">
        <v>21354</v>
      </c>
      <c r="N133" s="88">
        <v>0</v>
      </c>
      <c r="O133" s="88">
        <f t="shared" si="12"/>
        <v>149646</v>
      </c>
    </row>
    <row r="134" spans="1:15">
      <c r="A134" s="120"/>
      <c r="B134" s="95" t="s">
        <v>48</v>
      </c>
      <c r="C134" s="88">
        <v>650</v>
      </c>
      <c r="D134" s="88">
        <v>0</v>
      </c>
      <c r="E134" s="88">
        <v>12615</v>
      </c>
      <c r="F134" s="88">
        <v>0</v>
      </c>
      <c r="G134" s="88">
        <v>0</v>
      </c>
      <c r="H134" s="88">
        <v>216</v>
      </c>
      <c r="I134" s="88">
        <v>0</v>
      </c>
      <c r="J134" s="88">
        <v>0</v>
      </c>
      <c r="K134" s="88">
        <v>432</v>
      </c>
      <c r="L134" s="88">
        <v>0</v>
      </c>
      <c r="M134" s="88">
        <v>0</v>
      </c>
      <c r="N134" s="88" t="s">
        <v>118</v>
      </c>
      <c r="O134" s="88">
        <f t="shared" si="12"/>
        <v>13913</v>
      </c>
    </row>
    <row r="135" spans="1:15">
      <c r="A135" s="120"/>
      <c r="B135" s="95" t="s">
        <v>49</v>
      </c>
      <c r="C135" s="88">
        <v>0</v>
      </c>
      <c r="D135" s="88">
        <v>31540</v>
      </c>
      <c r="E135" s="88">
        <v>32460</v>
      </c>
      <c r="F135" s="88">
        <v>0</v>
      </c>
      <c r="G135" s="88">
        <v>7200</v>
      </c>
      <c r="H135" s="88">
        <v>10873</v>
      </c>
      <c r="I135" s="88">
        <v>15254</v>
      </c>
      <c r="J135" s="88">
        <v>7216</v>
      </c>
      <c r="K135" s="88">
        <v>11601</v>
      </c>
      <c r="L135" s="88">
        <v>8437</v>
      </c>
      <c r="M135" s="88">
        <v>8532</v>
      </c>
      <c r="N135" s="88">
        <v>21686</v>
      </c>
      <c r="O135" s="88">
        <f t="shared" si="12"/>
        <v>154799</v>
      </c>
    </row>
    <row r="136" spans="1:15">
      <c r="A136" s="120"/>
      <c r="B136" s="95" t="s">
        <v>50</v>
      </c>
      <c r="C136" s="88">
        <v>0</v>
      </c>
      <c r="D136" s="88">
        <v>28946</v>
      </c>
      <c r="E136" s="88">
        <v>7258</v>
      </c>
      <c r="F136" s="88">
        <v>0</v>
      </c>
      <c r="G136" s="88">
        <v>0</v>
      </c>
      <c r="H136" s="88">
        <v>0</v>
      </c>
      <c r="I136" s="88">
        <v>0</v>
      </c>
      <c r="J136" s="88">
        <v>0</v>
      </c>
      <c r="K136" s="88">
        <v>21600</v>
      </c>
      <c r="L136" s="88">
        <v>0</v>
      </c>
      <c r="M136" s="88">
        <v>0</v>
      </c>
      <c r="N136" s="88">
        <v>108000</v>
      </c>
      <c r="O136" s="88">
        <f t="shared" si="12"/>
        <v>165804</v>
      </c>
    </row>
    <row r="137" spans="1:15">
      <c r="A137" s="120"/>
      <c r="B137" s="95" t="s">
        <v>51</v>
      </c>
      <c r="C137" s="88">
        <v>12528</v>
      </c>
      <c r="D137" s="88">
        <v>300</v>
      </c>
      <c r="E137" s="88">
        <v>81207</v>
      </c>
      <c r="F137" s="88">
        <v>15098</v>
      </c>
      <c r="G137" s="88">
        <v>21866</v>
      </c>
      <c r="H137" s="88">
        <v>34620</v>
      </c>
      <c r="I137" s="88">
        <v>10388</v>
      </c>
      <c r="J137" s="88">
        <v>12982</v>
      </c>
      <c r="K137" s="88">
        <v>38640</v>
      </c>
      <c r="L137" s="88">
        <v>12353</v>
      </c>
      <c r="M137" s="88">
        <v>14040</v>
      </c>
      <c r="N137" s="88">
        <v>12798</v>
      </c>
      <c r="O137" s="88">
        <f t="shared" si="12"/>
        <v>266820</v>
      </c>
    </row>
    <row r="138" spans="1:15">
      <c r="A138" s="120"/>
      <c r="B138" s="95" t="s">
        <v>52</v>
      </c>
      <c r="C138" s="88">
        <v>3800000</v>
      </c>
      <c r="D138" s="88">
        <v>5015909</v>
      </c>
      <c r="E138" s="88">
        <v>11620</v>
      </c>
      <c r="F138" s="88">
        <v>0</v>
      </c>
      <c r="G138" s="88">
        <v>0</v>
      </c>
      <c r="H138" s="88">
        <v>0</v>
      </c>
      <c r="I138" s="88">
        <v>0</v>
      </c>
      <c r="J138" s="88">
        <v>0</v>
      </c>
      <c r="K138" s="88">
        <v>0</v>
      </c>
      <c r="L138" s="88">
        <v>0</v>
      </c>
      <c r="M138" s="88">
        <v>0</v>
      </c>
      <c r="N138" s="88" t="s">
        <v>118</v>
      </c>
      <c r="O138" s="88">
        <f t="shared" si="12"/>
        <v>8827529</v>
      </c>
    </row>
    <row r="139" spans="1:15">
      <c r="A139" s="120"/>
      <c r="B139" s="95" t="s">
        <v>53</v>
      </c>
      <c r="C139" s="88">
        <v>0</v>
      </c>
      <c r="D139" s="88">
        <v>0</v>
      </c>
      <c r="E139" s="88">
        <v>179996</v>
      </c>
      <c r="F139" s="88">
        <v>251196</v>
      </c>
      <c r="G139" s="88">
        <v>198742</v>
      </c>
      <c r="H139" s="88">
        <v>222441.3</v>
      </c>
      <c r="I139" s="88">
        <v>221022.9</v>
      </c>
      <c r="J139" s="88">
        <v>227375.1</v>
      </c>
      <c r="K139" s="88">
        <v>211688.1</v>
      </c>
      <c r="L139" s="88">
        <v>213181.8</v>
      </c>
      <c r="M139" s="88">
        <v>235472.1</v>
      </c>
      <c r="N139" s="88">
        <v>314329</v>
      </c>
      <c r="O139" s="88">
        <f t="shared" si="12"/>
        <v>2275444.3000000003</v>
      </c>
    </row>
    <row r="140" spans="1:15">
      <c r="A140" s="120"/>
      <c r="B140" s="96" t="s">
        <v>106</v>
      </c>
      <c r="C140" s="97">
        <v>129600</v>
      </c>
      <c r="D140" s="97">
        <v>0</v>
      </c>
      <c r="E140" s="97">
        <v>5500000</v>
      </c>
      <c r="F140" s="97">
        <v>130900</v>
      </c>
      <c r="G140" s="97">
        <v>0</v>
      </c>
      <c r="H140" s="97">
        <v>0</v>
      </c>
      <c r="I140" s="97">
        <v>0</v>
      </c>
      <c r="J140" s="97">
        <v>0</v>
      </c>
      <c r="K140" s="97">
        <v>259200</v>
      </c>
      <c r="L140" s="97">
        <v>0</v>
      </c>
      <c r="M140" s="97">
        <v>0</v>
      </c>
      <c r="N140" s="97" t="s">
        <v>118</v>
      </c>
      <c r="O140" s="97">
        <f t="shared" si="12"/>
        <v>6019700</v>
      </c>
    </row>
    <row r="141" spans="1:15">
      <c r="A141" s="120"/>
      <c r="B141" s="101" t="s">
        <v>107</v>
      </c>
      <c r="C141" s="102">
        <v>0</v>
      </c>
      <c r="D141" s="102">
        <v>6380</v>
      </c>
      <c r="E141" s="102">
        <v>80090</v>
      </c>
      <c r="F141" s="102">
        <v>4540</v>
      </c>
      <c r="G141" s="102">
        <v>0</v>
      </c>
      <c r="H141" s="102">
        <v>0</v>
      </c>
      <c r="I141" s="102">
        <v>0</v>
      </c>
      <c r="J141" s="102">
        <v>0</v>
      </c>
      <c r="K141" s="102">
        <v>0</v>
      </c>
      <c r="L141" s="102">
        <v>0</v>
      </c>
      <c r="M141" s="102">
        <v>0</v>
      </c>
      <c r="N141" s="102" t="s">
        <v>118</v>
      </c>
      <c r="O141" s="102">
        <f t="shared" si="12"/>
        <v>91010</v>
      </c>
    </row>
    <row r="142" spans="1:15">
      <c r="A142" s="120"/>
      <c r="B142" s="101" t="s">
        <v>108</v>
      </c>
      <c r="C142" s="102">
        <v>10000</v>
      </c>
      <c r="D142" s="102">
        <v>0</v>
      </c>
      <c r="E142" s="102">
        <v>0</v>
      </c>
      <c r="F142" s="102">
        <v>0</v>
      </c>
      <c r="G142" s="102">
        <v>30000</v>
      </c>
      <c r="H142" s="102">
        <v>0</v>
      </c>
      <c r="I142" s="102">
        <v>0</v>
      </c>
      <c r="J142" s="102">
        <v>0</v>
      </c>
      <c r="K142" s="102">
        <v>0</v>
      </c>
      <c r="L142" s="102">
        <v>0</v>
      </c>
      <c r="M142" s="102">
        <v>0</v>
      </c>
      <c r="N142" s="102" t="s">
        <v>118</v>
      </c>
      <c r="O142" s="102">
        <f t="shared" si="12"/>
        <v>40000</v>
      </c>
    </row>
    <row r="143" spans="1:15" ht="12.75" thickBot="1">
      <c r="A143" s="124"/>
      <c r="B143" s="98" t="s">
        <v>98</v>
      </c>
      <c r="C143" s="102">
        <v>0</v>
      </c>
      <c r="D143" s="102">
        <v>30861</v>
      </c>
      <c r="E143" s="102">
        <v>5366</v>
      </c>
      <c r="F143" s="102">
        <v>0</v>
      </c>
      <c r="G143" s="102">
        <v>0</v>
      </c>
      <c r="H143" s="102">
        <v>0</v>
      </c>
      <c r="I143" s="102">
        <v>0</v>
      </c>
      <c r="J143" s="102">
        <v>0</v>
      </c>
      <c r="K143" s="102">
        <v>0</v>
      </c>
      <c r="L143" s="102">
        <v>0</v>
      </c>
      <c r="M143" s="102">
        <v>0</v>
      </c>
      <c r="N143" s="102"/>
      <c r="O143" s="102">
        <f t="shared" si="12"/>
        <v>36227</v>
      </c>
    </row>
    <row r="144" spans="1:15" ht="13.5" thickTop="1" thickBot="1">
      <c r="A144" s="120"/>
      <c r="B144" s="103" t="s">
        <v>97</v>
      </c>
      <c r="C144" s="104">
        <f>SUM(C129:C143)</f>
        <v>4581679</v>
      </c>
      <c r="D144" s="104">
        <f>SUM(D129:D143)</f>
        <v>5337265</v>
      </c>
      <c r="E144" s="104">
        <f t="shared" ref="E144:G144" si="19">SUM(E129:E143)</f>
        <v>6075633</v>
      </c>
      <c r="F144" s="104">
        <f t="shared" si="19"/>
        <v>441197</v>
      </c>
      <c r="G144" s="104">
        <f t="shared" si="19"/>
        <v>277950</v>
      </c>
      <c r="H144" s="104">
        <f t="shared" ref="H144:N144" si="20">SUM(H129:H143)</f>
        <v>278602.3</v>
      </c>
      <c r="I144" s="104">
        <f t="shared" si="20"/>
        <v>255026.9</v>
      </c>
      <c r="J144" s="104">
        <f t="shared" si="20"/>
        <v>268012.09999999998</v>
      </c>
      <c r="K144" s="104">
        <f t="shared" si="20"/>
        <v>576892.1</v>
      </c>
      <c r="L144" s="104">
        <f t="shared" si="20"/>
        <v>296797.8</v>
      </c>
      <c r="M144" s="104">
        <f t="shared" si="20"/>
        <v>290519.09999999998</v>
      </c>
      <c r="N144" s="104">
        <f t="shared" si="20"/>
        <v>511555</v>
      </c>
      <c r="O144" s="104">
        <f t="shared" si="12"/>
        <v>19191129.300000004</v>
      </c>
    </row>
    <row r="145" spans="1:15" ht="13.5" thickTop="1" thickBot="1">
      <c r="A145" s="125" t="s">
        <v>109</v>
      </c>
      <c r="B145" s="123"/>
      <c r="C145" s="99">
        <f>C128-C144</f>
        <v>-4581679</v>
      </c>
      <c r="D145" s="99">
        <f>D128-D144</f>
        <v>-5278765</v>
      </c>
      <c r="E145" s="99">
        <f t="shared" ref="E145:G145" si="21">E128-E144</f>
        <v>-5614999</v>
      </c>
      <c r="F145" s="99">
        <f t="shared" si="21"/>
        <v>-108697</v>
      </c>
      <c r="G145" s="99">
        <f t="shared" si="21"/>
        <v>8366</v>
      </c>
      <c r="H145" s="99">
        <f t="shared" ref="H145:N145" si="22">H128-H144</f>
        <v>-41004.299999999988</v>
      </c>
      <c r="I145" s="99">
        <f t="shared" si="22"/>
        <v>-27251.899999999994</v>
      </c>
      <c r="J145" s="99">
        <f t="shared" si="22"/>
        <v>-145640.09999999998</v>
      </c>
      <c r="K145" s="99">
        <f t="shared" si="22"/>
        <v>-323629.09999999998</v>
      </c>
      <c r="L145" s="99">
        <f t="shared" si="22"/>
        <v>-90839.799999999988</v>
      </c>
      <c r="M145" s="99">
        <f t="shared" si="22"/>
        <v>293480.90000000002</v>
      </c>
      <c r="N145" s="99">
        <f t="shared" si="22"/>
        <v>-286655</v>
      </c>
      <c r="O145" s="99">
        <f t="shared" si="12"/>
        <v>-16197313.300000001</v>
      </c>
    </row>
    <row r="146" spans="1:15" ht="12.75" thickTop="1">
      <c r="A146" s="113" t="s">
        <v>110</v>
      </c>
      <c r="B146" s="105" t="s">
        <v>111</v>
      </c>
      <c r="C146" s="106">
        <f t="shared" ref="C146:G146" si="23">C108+C128</f>
        <v>639783</v>
      </c>
      <c r="D146" s="106">
        <f t="shared" si="23"/>
        <v>1195252</v>
      </c>
      <c r="E146" s="106">
        <f t="shared" si="23"/>
        <v>2004227</v>
      </c>
      <c r="F146" s="106">
        <f t="shared" si="23"/>
        <v>883293</v>
      </c>
      <c r="G146" s="106">
        <f t="shared" si="23"/>
        <v>1843029</v>
      </c>
      <c r="H146" s="106">
        <f t="shared" ref="H146:N146" si="24">H108+H128</f>
        <v>1406740</v>
      </c>
      <c r="I146" s="106">
        <f t="shared" si="24"/>
        <v>1302300</v>
      </c>
      <c r="J146" s="106">
        <f t="shared" si="24"/>
        <v>4279680</v>
      </c>
      <c r="K146" s="106">
        <f t="shared" si="24"/>
        <v>1877245</v>
      </c>
      <c r="L146" s="106">
        <f t="shared" si="24"/>
        <v>1295948</v>
      </c>
      <c r="M146" s="106">
        <f t="shared" si="24"/>
        <v>2393500</v>
      </c>
      <c r="N146" s="106">
        <f t="shared" si="24"/>
        <v>2443236</v>
      </c>
      <c r="O146" s="106">
        <f t="shared" si="12"/>
        <v>21564233</v>
      </c>
    </row>
    <row r="147" spans="1:15" ht="13.5" customHeight="1">
      <c r="A147" s="114"/>
      <c r="B147" s="107" t="s">
        <v>112</v>
      </c>
      <c r="C147" s="108">
        <f t="shared" ref="C147:G147" si="25">C123+C144</f>
        <v>6175625</v>
      </c>
      <c r="D147" s="108">
        <f t="shared" si="25"/>
        <v>6457189</v>
      </c>
      <c r="E147" s="108">
        <f t="shared" si="25"/>
        <v>7783181</v>
      </c>
      <c r="F147" s="108">
        <f t="shared" si="25"/>
        <v>1559342</v>
      </c>
      <c r="G147" s="108">
        <f t="shared" si="25"/>
        <v>1645823</v>
      </c>
      <c r="H147" s="108">
        <f t="shared" ref="H147:N147" si="26">H123+H144</f>
        <v>1617095</v>
      </c>
      <c r="I147" s="108">
        <f t="shared" si="26"/>
        <v>1529416</v>
      </c>
      <c r="J147" s="108">
        <f t="shared" si="26"/>
        <v>1275152</v>
      </c>
      <c r="K147" s="108">
        <f t="shared" si="26"/>
        <v>1781147</v>
      </c>
      <c r="L147" s="108">
        <f t="shared" si="26"/>
        <v>1685828</v>
      </c>
      <c r="M147" s="108">
        <f t="shared" si="26"/>
        <v>1561687</v>
      </c>
      <c r="N147" s="108">
        <f t="shared" si="26"/>
        <v>1542420</v>
      </c>
      <c r="O147" s="108">
        <f t="shared" si="12"/>
        <v>34613905</v>
      </c>
    </row>
    <row r="148" spans="1:15" ht="13.5" customHeight="1">
      <c r="A148" s="114"/>
      <c r="B148" s="109" t="s">
        <v>57</v>
      </c>
      <c r="C148" s="108">
        <f>C146-C147</f>
        <v>-5535842</v>
      </c>
      <c r="D148" s="108">
        <f t="shared" ref="D148:G148" si="27">D146-D147</f>
        <v>-5261937</v>
      </c>
      <c r="E148" s="108">
        <f t="shared" si="27"/>
        <v>-5778954</v>
      </c>
      <c r="F148" s="108">
        <f t="shared" si="27"/>
        <v>-676049</v>
      </c>
      <c r="G148" s="108">
        <f t="shared" si="27"/>
        <v>197206</v>
      </c>
      <c r="H148" s="108">
        <f t="shared" ref="H148:N148" si="28">H146-H147</f>
        <v>-210355</v>
      </c>
      <c r="I148" s="108">
        <f t="shared" si="28"/>
        <v>-227116</v>
      </c>
      <c r="J148" s="108">
        <f t="shared" si="28"/>
        <v>3004528</v>
      </c>
      <c r="K148" s="108">
        <f t="shared" si="28"/>
        <v>96098</v>
      </c>
      <c r="L148" s="108">
        <f t="shared" si="28"/>
        <v>-389880</v>
      </c>
      <c r="M148" s="108">
        <f t="shared" si="28"/>
        <v>831813</v>
      </c>
      <c r="N148" s="108">
        <f t="shared" si="28"/>
        <v>900816</v>
      </c>
      <c r="O148" s="108">
        <f t="shared" si="12"/>
        <v>-13049672</v>
      </c>
    </row>
    <row r="149" spans="1:15" ht="13.5" customHeight="1">
      <c r="A149" s="114"/>
      <c r="B149" s="110" t="s">
        <v>42</v>
      </c>
      <c r="C149" s="108">
        <v>0</v>
      </c>
      <c r="D149" s="108">
        <v>500000</v>
      </c>
      <c r="E149" s="108">
        <v>864110</v>
      </c>
      <c r="F149" s="108">
        <v>1000000</v>
      </c>
      <c r="G149" s="108">
        <v>0</v>
      </c>
      <c r="H149" s="108">
        <v>1000000</v>
      </c>
      <c r="I149" s="108">
        <v>0</v>
      </c>
      <c r="J149" s="108">
        <v>-372910</v>
      </c>
      <c r="K149" s="108">
        <v>1000000</v>
      </c>
      <c r="L149" s="108">
        <v>-100000</v>
      </c>
      <c r="M149" s="108">
        <v>0</v>
      </c>
      <c r="N149" s="108">
        <v>0</v>
      </c>
      <c r="O149" s="108">
        <f t="shared" si="12"/>
        <v>3891200</v>
      </c>
    </row>
    <row r="150" spans="1:15" ht="14.25" customHeight="1" thickBot="1">
      <c r="A150" s="114"/>
      <c r="B150" s="111" t="s">
        <v>113</v>
      </c>
      <c r="C150" s="84">
        <v>350083</v>
      </c>
      <c r="D150" s="84">
        <v>4975946</v>
      </c>
      <c r="E150" s="84">
        <v>441383</v>
      </c>
      <c r="F150" s="84">
        <v>-466405</v>
      </c>
      <c r="G150" s="84">
        <v>355975</v>
      </c>
      <c r="H150" s="84">
        <v>-1085788</v>
      </c>
      <c r="I150" s="84">
        <v>238326</v>
      </c>
      <c r="J150" s="84">
        <v>-2314281</v>
      </c>
      <c r="K150" s="84">
        <v>-43800</v>
      </c>
      <c r="L150" s="84">
        <v>-474398</v>
      </c>
      <c r="M150" s="84">
        <v>374399</v>
      </c>
      <c r="N150" s="84">
        <v>-1545565</v>
      </c>
      <c r="O150" s="84">
        <f t="shared" si="12"/>
        <v>805875</v>
      </c>
    </row>
    <row r="151" spans="1:15" ht="12.75" thickTop="1">
      <c r="A151" s="112" t="s">
        <v>114</v>
      </c>
      <c r="B151" s="112"/>
      <c r="C151" s="106">
        <f>C104+C146-C147+C149+C150</f>
        <v>5693769</v>
      </c>
      <c r="D151" s="106">
        <f>D104+D146-D147+D149+D150</f>
        <v>5907778</v>
      </c>
      <c r="E151" s="106">
        <f>E104+E146-E147+E149+E150</f>
        <v>1434317</v>
      </c>
      <c r="F151" s="106">
        <f>F104+F146-F147+F149+F150</f>
        <v>1291863</v>
      </c>
      <c r="G151" s="106">
        <f>G104+G146-G147+G149+G150</f>
        <v>1845044</v>
      </c>
      <c r="H151" s="106">
        <f t="shared" ref="H151:N151" si="29">H104+H146-H147+H149+H150</f>
        <v>1548901</v>
      </c>
      <c r="I151" s="106">
        <f t="shared" si="29"/>
        <v>1560111</v>
      </c>
      <c r="J151" s="106">
        <f t="shared" si="29"/>
        <v>1877448</v>
      </c>
      <c r="K151" s="106">
        <f t="shared" si="29"/>
        <v>2929746</v>
      </c>
      <c r="L151" s="106">
        <f t="shared" si="29"/>
        <v>1965468</v>
      </c>
      <c r="M151" s="106">
        <f t="shared" si="29"/>
        <v>3171680</v>
      </c>
      <c r="N151" s="106">
        <f t="shared" si="29"/>
        <v>2526931</v>
      </c>
      <c r="O151" s="106">
        <f>C104+O146-O147+O149+O150</f>
        <v>2526931</v>
      </c>
    </row>
    <row r="152" spans="1:15" s="82" customFormat="1">
      <c r="B152" s="82" t="s">
        <v>117</v>
      </c>
    </row>
  </sheetData>
  <mergeCells count="8">
    <mergeCell ref="A151:B151"/>
    <mergeCell ref="A146:A150"/>
    <mergeCell ref="A103:B103"/>
    <mergeCell ref="A104:B104"/>
    <mergeCell ref="A105:A123"/>
    <mergeCell ref="A124:B124"/>
    <mergeCell ref="A125:A144"/>
    <mergeCell ref="A145:B145"/>
  </mergeCells>
  <phoneticPr fontId="3"/>
  <conditionalFormatting sqref="F109:G119">
    <cfRule type="cellIs" dxfId="1" priority="2" stopIfTrue="1" operator="greaterThan">
      <formula>#REF!</formula>
    </cfRule>
  </conditionalFormatting>
  <conditionalFormatting sqref="H109:O119">
    <cfRule type="cellIs" dxfId="0" priority="1" stopIfTrue="1" operator="greaterThan">
      <formula>#REF!</formula>
    </cfRule>
  </conditionalFormatting>
  <pageMargins left="0.7" right="0.7" top="0.75" bottom="0.75" header="0.3" footer="0.3"/>
  <pageSetup paperSize="9" scale="59"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田地 克子</dc:creator>
  <cp:lastModifiedBy>田地 克子</cp:lastModifiedBy>
  <cp:lastPrinted>2016-07-14T04:25:30Z</cp:lastPrinted>
  <dcterms:created xsi:type="dcterms:W3CDTF">2016-07-13T08:39:34Z</dcterms:created>
  <dcterms:modified xsi:type="dcterms:W3CDTF">2019-05-07T04:56:23Z</dcterms:modified>
</cp:coreProperties>
</file>